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820" activeTab="1"/>
  </bookViews>
  <sheets>
    <sheet name="mm per rev" sheetId="1" r:id="rId1"/>
    <sheet name="inch per rev" sheetId="2" r:id="rId2"/>
    <sheet name="tpi" sheetId="3" r:id="rId3"/>
  </sheets>
  <definedNames/>
  <calcPr fullCalcOnLoad="1"/>
</workbook>
</file>

<file path=xl/sharedStrings.xml><?xml version="1.0" encoding="utf-8"?>
<sst xmlns="http://schemas.openxmlformats.org/spreadsheetml/2006/main" count="35" uniqueCount="16">
  <si>
    <t>120/127 Step-down?</t>
  </si>
  <si>
    <t>a=</t>
  </si>
  <si>
    <t>b=</t>
  </si>
  <si>
    <t>a/b ratio</t>
  </si>
  <si>
    <t>Leadscrew pitch/"</t>
  </si>
  <si>
    <t>=&gt;</t>
  </si>
  <si>
    <t>n</t>
  </si>
  <si>
    <t>gearbox ratio =</t>
  </si>
  <si>
    <t>Gearbox No:</t>
  </si>
  <si>
    <t>mm/mandel rev</t>
  </si>
  <si>
    <t>TPI</t>
  </si>
  <si>
    <t>"/mandel rev</t>
  </si>
  <si>
    <t>("n" gives whole numbers)</t>
  </si>
  <si>
    <t>("y" gives round numbers)</t>
  </si>
  <si>
    <t>Change Wheels for Treading - Warco 918</t>
  </si>
  <si>
    <t>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</si>
</sst>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37" fillId="0" borderId="0" xfId="0" applyFont="1" applyAlignment="1">
      <alignment/>
    </xf>
    <xf numFmtId="165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5" fontId="0" fillId="34" borderId="0" xfId="0" applyNumberFormat="1" applyFill="1" applyBorder="1" applyAlignment="1">
      <alignment/>
    </xf>
    <xf numFmtId="165" fontId="0" fillId="34" borderId="11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33" borderId="21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22" xfId="0" applyNumberFormat="1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33" borderId="24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2" fontId="0" fillId="0" borderId="25" xfId="0" applyNumberFormat="1" applyBorder="1" applyAlignment="1">
      <alignment/>
    </xf>
    <xf numFmtId="2" fontId="0" fillId="34" borderId="25" xfId="0" applyNumberFormat="1" applyFill="1" applyBorder="1" applyAlignment="1">
      <alignment/>
    </xf>
    <xf numFmtId="2" fontId="0" fillId="33" borderId="26" xfId="0" applyNumberFormat="1" applyFill="1" applyBorder="1" applyAlignment="1">
      <alignment/>
    </xf>
    <xf numFmtId="2" fontId="0" fillId="0" borderId="27" xfId="0" applyNumberFormat="1" applyBorder="1" applyAlignment="1">
      <alignment/>
    </xf>
    <xf numFmtId="0" fontId="0" fillId="34" borderId="0" xfId="0" applyFill="1" applyBorder="1" applyAlignment="1">
      <alignment/>
    </xf>
    <xf numFmtId="164" fontId="0" fillId="33" borderId="21" xfId="0" applyNumberForma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33" borderId="24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  <xf numFmtId="164" fontId="0" fillId="34" borderId="25" xfId="0" applyNumberFormat="1" applyFill="1" applyBorder="1" applyAlignment="1">
      <alignment/>
    </xf>
    <xf numFmtId="164" fontId="0" fillId="33" borderId="28" xfId="0" applyNumberFormat="1" applyFill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 applyProtection="1">
      <alignment/>
      <protection locked="0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00390625" style="0" customWidth="1"/>
    <col min="2" max="2" width="6.28125" style="0" customWidth="1"/>
    <col min="3" max="11" width="7.7109375" style="0" customWidth="1"/>
    <col min="12" max="12" width="2.57421875" style="0" customWidth="1"/>
    <col min="13" max="13" width="8.8515625" style="0" customWidth="1"/>
  </cols>
  <sheetData>
    <row r="1" ht="21">
      <c r="A1" s="1" t="s">
        <v>14</v>
      </c>
    </row>
    <row r="2" spans="1:4" ht="15">
      <c r="A2" t="s">
        <v>4</v>
      </c>
      <c r="D2">
        <v>0.0625</v>
      </c>
    </row>
    <row r="4" spans="1:8" ht="15">
      <c r="A4" s="68" t="s">
        <v>0</v>
      </c>
      <c r="B4" s="68"/>
      <c r="C4" s="68"/>
      <c r="D4" s="69" t="s">
        <v>15</v>
      </c>
      <c r="E4" s="9" t="s">
        <v>5</v>
      </c>
      <c r="F4">
        <f>IF(D4="y",120/127,1)</f>
        <v>0.9448818897637795</v>
      </c>
      <c r="H4" t="s">
        <v>13</v>
      </c>
    </row>
    <row r="5" ht="15.75" thickBot="1"/>
    <row r="6" spans="1:13" ht="19.5" thickBot="1">
      <c r="A6" s="70" t="s">
        <v>9</v>
      </c>
      <c r="B6" s="71"/>
      <c r="C6" s="71"/>
      <c r="D6" s="71"/>
      <c r="E6" s="71"/>
      <c r="F6" s="71"/>
      <c r="G6" s="71"/>
      <c r="H6" s="71"/>
      <c r="I6" s="71"/>
      <c r="J6" s="71"/>
      <c r="K6" s="72"/>
      <c r="L6" s="35"/>
      <c r="M6" s="35"/>
    </row>
    <row r="7" spans="1:13" ht="15">
      <c r="A7" s="24"/>
      <c r="B7" s="25" t="s">
        <v>8</v>
      </c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7">
        <v>9</v>
      </c>
      <c r="M7" t="s">
        <v>3</v>
      </c>
    </row>
    <row r="8" spans="1:11" ht="15">
      <c r="A8" s="6" t="s">
        <v>1</v>
      </c>
      <c r="B8" s="21" t="s">
        <v>2</v>
      </c>
      <c r="C8" s="3"/>
      <c r="D8" s="3"/>
      <c r="E8" s="3"/>
      <c r="F8" s="3"/>
      <c r="G8" s="3"/>
      <c r="H8" s="3"/>
      <c r="I8" s="3"/>
      <c r="J8" s="3"/>
      <c r="K8" s="5"/>
    </row>
    <row r="9" spans="1:13" ht="15">
      <c r="A9" s="7">
        <v>60</v>
      </c>
      <c r="B9" s="4">
        <v>28</v>
      </c>
      <c r="C9" s="15">
        <f aca="true" t="shared" si="0" ref="C9:K18">$M9*$F$4*C$41*$D$2*25.4</f>
        <v>3.2142857142857135</v>
      </c>
      <c r="D9" s="15">
        <f t="shared" si="0"/>
        <v>2.8571428571428563</v>
      </c>
      <c r="E9" s="15">
        <f t="shared" si="0"/>
        <v>2.7067669172932325</v>
      </c>
      <c r="F9" s="15">
        <f t="shared" si="0"/>
        <v>2.571428571428571</v>
      </c>
      <c r="G9" s="15">
        <f t="shared" si="0"/>
        <v>2.337662337662337</v>
      </c>
      <c r="H9" s="15">
        <f t="shared" si="0"/>
        <v>2.2360248447204962</v>
      </c>
      <c r="I9" s="15">
        <f t="shared" si="0"/>
        <v>2.1428571428571423</v>
      </c>
      <c r="J9" s="15">
        <f t="shared" si="0"/>
        <v>1.9780219780219779</v>
      </c>
      <c r="K9" s="16">
        <f t="shared" si="0"/>
        <v>1.8367346938775506</v>
      </c>
      <c r="M9" s="2">
        <f aca="true" t="shared" si="1" ref="M9:M39">A9/B9</f>
        <v>2.142857142857143</v>
      </c>
    </row>
    <row r="10" spans="1:13" ht="15">
      <c r="A10" s="29">
        <v>60</v>
      </c>
      <c r="B10" s="47">
        <v>30</v>
      </c>
      <c r="C10" s="58">
        <f t="shared" si="0"/>
        <v>3</v>
      </c>
      <c r="D10" s="28">
        <f t="shared" si="0"/>
        <v>2.6666666666666665</v>
      </c>
      <c r="E10" s="28">
        <f t="shared" si="0"/>
        <v>2.5263157894736836</v>
      </c>
      <c r="F10" s="28">
        <f t="shared" si="0"/>
        <v>2.4</v>
      </c>
      <c r="G10" s="28">
        <f t="shared" si="0"/>
        <v>2.1818181818181817</v>
      </c>
      <c r="H10" s="28">
        <f t="shared" si="0"/>
        <v>2.0869565217391304</v>
      </c>
      <c r="I10" s="58">
        <f t="shared" si="0"/>
        <v>1.9999999999999998</v>
      </c>
      <c r="J10" s="28">
        <f t="shared" si="0"/>
        <v>1.8461538461538463</v>
      </c>
      <c r="K10" s="31">
        <f t="shared" si="0"/>
        <v>1.714285714285714</v>
      </c>
      <c r="M10" s="2">
        <f t="shared" si="1"/>
        <v>2</v>
      </c>
    </row>
    <row r="11" spans="1:13" ht="15">
      <c r="A11" s="7">
        <v>60</v>
      </c>
      <c r="B11" s="3">
        <v>36</v>
      </c>
      <c r="C11" s="59">
        <f t="shared" si="0"/>
        <v>2.5</v>
      </c>
      <c r="D11" s="15">
        <f t="shared" si="0"/>
        <v>2.222222222222222</v>
      </c>
      <c r="E11" s="15">
        <f t="shared" si="0"/>
        <v>2.1052631578947367</v>
      </c>
      <c r="F11" s="59">
        <f t="shared" si="0"/>
        <v>2</v>
      </c>
      <c r="G11" s="15">
        <f t="shared" si="0"/>
        <v>1.8181818181818183</v>
      </c>
      <c r="H11" s="15">
        <f t="shared" si="0"/>
        <v>1.7391304347826089</v>
      </c>
      <c r="I11" s="15">
        <f t="shared" si="0"/>
        <v>1.6666666666666665</v>
      </c>
      <c r="J11" s="15">
        <f t="shared" si="0"/>
        <v>1.5384615384615385</v>
      </c>
      <c r="K11" s="16">
        <f t="shared" si="0"/>
        <v>1.4285714285714286</v>
      </c>
      <c r="M11" s="2">
        <f t="shared" si="1"/>
        <v>1.6666666666666667</v>
      </c>
    </row>
    <row r="12" spans="1:13" ht="15">
      <c r="A12" s="29">
        <v>45</v>
      </c>
      <c r="B12" s="30">
        <v>28</v>
      </c>
      <c r="C12" s="28">
        <f t="shared" si="0"/>
        <v>2.4107142857142856</v>
      </c>
      <c r="D12" s="28">
        <f t="shared" si="0"/>
        <v>2.142857142857143</v>
      </c>
      <c r="E12" s="28">
        <f t="shared" si="0"/>
        <v>2.0300751879699246</v>
      </c>
      <c r="F12" s="28">
        <f t="shared" si="0"/>
        <v>1.9285714285714284</v>
      </c>
      <c r="G12" s="28">
        <f t="shared" si="0"/>
        <v>1.753246753246753</v>
      </c>
      <c r="H12" s="28">
        <f t="shared" si="0"/>
        <v>1.6770186335403725</v>
      </c>
      <c r="I12" s="28">
        <f t="shared" si="0"/>
        <v>1.6071428571428568</v>
      </c>
      <c r="J12" s="28">
        <f t="shared" si="0"/>
        <v>1.4835164835164836</v>
      </c>
      <c r="K12" s="31">
        <f t="shared" si="0"/>
        <v>1.3775510204081631</v>
      </c>
      <c r="M12" s="2">
        <f t="shared" si="1"/>
        <v>1.6071428571428572</v>
      </c>
    </row>
    <row r="13" spans="1:13" ht="15">
      <c r="A13" s="7">
        <v>45</v>
      </c>
      <c r="B13" s="3">
        <v>30</v>
      </c>
      <c r="C13" s="59">
        <f t="shared" si="0"/>
        <v>2.2499999999999996</v>
      </c>
      <c r="D13" s="59">
        <f t="shared" si="0"/>
        <v>1.9999999999999996</v>
      </c>
      <c r="E13" s="15">
        <f t="shared" si="0"/>
        <v>1.8947368421052628</v>
      </c>
      <c r="F13" s="59">
        <f t="shared" si="0"/>
        <v>1.7999999999999998</v>
      </c>
      <c r="G13" s="15">
        <f t="shared" si="0"/>
        <v>1.6363636363636362</v>
      </c>
      <c r="H13" s="15">
        <f t="shared" si="0"/>
        <v>1.5652173913043477</v>
      </c>
      <c r="I13" s="59">
        <f t="shared" si="0"/>
        <v>1.4999999999999998</v>
      </c>
      <c r="J13" s="15">
        <f t="shared" si="0"/>
        <v>1.3846153846153846</v>
      </c>
      <c r="K13" s="16">
        <f t="shared" si="0"/>
        <v>1.2857142857142856</v>
      </c>
      <c r="M13" s="2">
        <f t="shared" si="1"/>
        <v>1.5</v>
      </c>
    </row>
    <row r="14" spans="1:13" ht="15">
      <c r="A14" s="29">
        <v>42</v>
      </c>
      <c r="B14" s="47">
        <v>28</v>
      </c>
      <c r="C14" s="58">
        <f t="shared" si="0"/>
        <v>2.2499999999999996</v>
      </c>
      <c r="D14" s="58">
        <f t="shared" si="0"/>
        <v>1.9999999999999996</v>
      </c>
      <c r="E14" s="28">
        <f t="shared" si="0"/>
        <v>1.8947368421052628</v>
      </c>
      <c r="F14" s="58">
        <f t="shared" si="0"/>
        <v>1.7999999999999998</v>
      </c>
      <c r="G14" s="28">
        <f t="shared" si="0"/>
        <v>1.6363636363636362</v>
      </c>
      <c r="H14" s="28">
        <f t="shared" si="0"/>
        <v>1.5652173913043477</v>
      </c>
      <c r="I14" s="58">
        <f t="shared" si="0"/>
        <v>1.4999999999999998</v>
      </c>
      <c r="J14" s="28">
        <f t="shared" si="0"/>
        <v>1.3846153846153846</v>
      </c>
      <c r="K14" s="31">
        <f t="shared" si="0"/>
        <v>1.2857142857142856</v>
      </c>
      <c r="M14" s="2">
        <f t="shared" si="1"/>
        <v>1.5</v>
      </c>
    </row>
    <row r="15" spans="1:13" ht="15">
      <c r="A15" s="7">
        <v>60</v>
      </c>
      <c r="B15" s="4">
        <v>42</v>
      </c>
      <c r="C15" s="15">
        <f t="shared" si="0"/>
        <v>2.142857142857143</v>
      </c>
      <c r="D15" s="15">
        <f t="shared" si="0"/>
        <v>1.9047619047619044</v>
      </c>
      <c r="E15" s="15">
        <f t="shared" si="0"/>
        <v>1.8045112781954884</v>
      </c>
      <c r="F15" s="15">
        <f t="shared" si="0"/>
        <v>1.7142857142857142</v>
      </c>
      <c r="G15" s="15">
        <f t="shared" si="0"/>
        <v>1.5584415584415583</v>
      </c>
      <c r="H15" s="15">
        <f t="shared" si="0"/>
        <v>1.4906832298136645</v>
      </c>
      <c r="I15" s="15">
        <f t="shared" si="0"/>
        <v>1.4285714285714284</v>
      </c>
      <c r="J15" s="15">
        <f t="shared" si="0"/>
        <v>1.3186813186813187</v>
      </c>
      <c r="K15" s="16">
        <f t="shared" si="0"/>
        <v>1.2244897959183672</v>
      </c>
      <c r="M15" s="2">
        <f t="shared" si="1"/>
        <v>1.4285714285714286</v>
      </c>
    </row>
    <row r="16" spans="1:13" ht="15">
      <c r="A16" s="29">
        <v>42</v>
      </c>
      <c r="B16" s="30">
        <v>30</v>
      </c>
      <c r="C16" s="28">
        <f t="shared" si="0"/>
        <v>2.0999999999999996</v>
      </c>
      <c r="D16" s="28">
        <f t="shared" si="0"/>
        <v>1.8666666666666663</v>
      </c>
      <c r="E16" s="28">
        <f t="shared" si="0"/>
        <v>1.7684210526315787</v>
      </c>
      <c r="F16" s="28">
        <f t="shared" si="0"/>
        <v>1.68</v>
      </c>
      <c r="G16" s="28">
        <f t="shared" si="0"/>
        <v>1.5272727272727271</v>
      </c>
      <c r="H16" s="28">
        <f t="shared" si="0"/>
        <v>1.460869565217391</v>
      </c>
      <c r="I16" s="58">
        <f t="shared" si="0"/>
        <v>1.3999999999999997</v>
      </c>
      <c r="J16" s="28">
        <f t="shared" si="0"/>
        <v>1.2923076923076922</v>
      </c>
      <c r="K16" s="63">
        <f t="shared" si="0"/>
        <v>1.1999999999999997</v>
      </c>
      <c r="M16" s="2">
        <f t="shared" si="1"/>
        <v>1.4</v>
      </c>
    </row>
    <row r="17" spans="1:13" ht="15">
      <c r="A17" s="7">
        <v>60</v>
      </c>
      <c r="B17" s="3">
        <v>45</v>
      </c>
      <c r="C17" s="59">
        <f t="shared" si="0"/>
        <v>1.9999999999999998</v>
      </c>
      <c r="D17" s="15">
        <f t="shared" si="0"/>
        <v>1.7777777777777775</v>
      </c>
      <c r="E17" s="15">
        <f t="shared" si="0"/>
        <v>1.6842105263157894</v>
      </c>
      <c r="F17" s="59">
        <f t="shared" si="0"/>
        <v>1.5999999999999999</v>
      </c>
      <c r="G17" s="15">
        <f t="shared" si="0"/>
        <v>1.4545454545454546</v>
      </c>
      <c r="H17" s="15">
        <f t="shared" si="0"/>
        <v>1.391304347826087</v>
      </c>
      <c r="I17" s="15">
        <f t="shared" si="0"/>
        <v>1.3333333333333333</v>
      </c>
      <c r="J17" s="15">
        <f t="shared" si="0"/>
        <v>1.2307692307692306</v>
      </c>
      <c r="K17" s="16">
        <f t="shared" si="0"/>
        <v>1.1428571428571428</v>
      </c>
      <c r="M17" s="2">
        <f t="shared" si="1"/>
        <v>1.3333333333333333</v>
      </c>
    </row>
    <row r="18" spans="1:13" ht="15">
      <c r="A18" s="29">
        <v>36</v>
      </c>
      <c r="B18" s="30">
        <v>28</v>
      </c>
      <c r="C18" s="28">
        <f t="shared" si="0"/>
        <v>1.9285714285714284</v>
      </c>
      <c r="D18" s="28">
        <f t="shared" si="0"/>
        <v>1.7142857142857142</v>
      </c>
      <c r="E18" s="28">
        <f t="shared" si="0"/>
        <v>1.6240601503759398</v>
      </c>
      <c r="F18" s="28">
        <f t="shared" si="0"/>
        <v>1.542857142857143</v>
      </c>
      <c r="G18" s="28">
        <f t="shared" si="0"/>
        <v>1.4025974025974024</v>
      </c>
      <c r="H18" s="28">
        <f t="shared" si="0"/>
        <v>1.341614906832298</v>
      </c>
      <c r="I18" s="28">
        <f t="shared" si="0"/>
        <v>1.2857142857142856</v>
      </c>
      <c r="J18" s="28">
        <f t="shared" si="0"/>
        <v>1.1868131868131868</v>
      </c>
      <c r="K18" s="31">
        <f t="shared" si="0"/>
        <v>1.1020408163265305</v>
      </c>
      <c r="M18" s="2">
        <f t="shared" si="1"/>
        <v>1.2857142857142858</v>
      </c>
    </row>
    <row r="19" spans="1:13" ht="15">
      <c r="A19" s="7">
        <v>45</v>
      </c>
      <c r="B19" s="4">
        <v>36</v>
      </c>
      <c r="C19" s="15">
        <f aca="true" t="shared" si="2" ref="C19:K28">$M19*$F$4*C$41*$D$2*25.4</f>
        <v>1.8749999999999998</v>
      </c>
      <c r="D19" s="15">
        <f t="shared" si="2"/>
        <v>1.6666666666666663</v>
      </c>
      <c r="E19" s="15">
        <f t="shared" si="2"/>
        <v>1.5789473684210524</v>
      </c>
      <c r="F19" s="59">
        <f t="shared" si="2"/>
        <v>1.5</v>
      </c>
      <c r="G19" s="15">
        <f t="shared" si="2"/>
        <v>1.3636363636363635</v>
      </c>
      <c r="H19" s="15">
        <f t="shared" si="2"/>
        <v>1.3043478260869563</v>
      </c>
      <c r="I19" s="59">
        <f t="shared" si="2"/>
        <v>1.2499999999999998</v>
      </c>
      <c r="J19" s="15">
        <f t="shared" si="2"/>
        <v>1.1538461538461537</v>
      </c>
      <c r="K19" s="16">
        <f t="shared" si="2"/>
        <v>1.0714285714285712</v>
      </c>
      <c r="M19" s="2">
        <f t="shared" si="1"/>
        <v>1.25</v>
      </c>
    </row>
    <row r="20" spans="1:13" ht="15">
      <c r="A20" s="29">
        <v>36</v>
      </c>
      <c r="B20" s="47">
        <v>30</v>
      </c>
      <c r="C20" s="61">
        <f t="shared" si="2"/>
        <v>1.7999999999999998</v>
      </c>
      <c r="D20" s="58">
        <f t="shared" si="2"/>
        <v>1.5999999999999999</v>
      </c>
      <c r="E20" s="28">
        <f t="shared" si="2"/>
        <v>1.5157894736842104</v>
      </c>
      <c r="F20" s="28">
        <f t="shared" si="2"/>
        <v>1.44</v>
      </c>
      <c r="G20" s="28">
        <f t="shared" si="2"/>
        <v>1.309090909090909</v>
      </c>
      <c r="H20" s="28">
        <f t="shared" si="2"/>
        <v>1.2521739130434781</v>
      </c>
      <c r="I20" s="58">
        <f t="shared" si="2"/>
        <v>1.2</v>
      </c>
      <c r="J20" s="28">
        <f t="shared" si="2"/>
        <v>1.1076923076923078</v>
      </c>
      <c r="K20" s="31">
        <f t="shared" si="2"/>
        <v>1.0285714285714285</v>
      </c>
      <c r="M20" s="2">
        <f t="shared" si="1"/>
        <v>1.2</v>
      </c>
    </row>
    <row r="21" spans="1:13" ht="15">
      <c r="A21" s="33">
        <v>42</v>
      </c>
      <c r="B21" s="57">
        <v>36</v>
      </c>
      <c r="C21" s="62">
        <f t="shared" si="2"/>
        <v>1.75</v>
      </c>
      <c r="D21" s="32">
        <f t="shared" si="2"/>
        <v>1.5555555555555556</v>
      </c>
      <c r="E21" s="32">
        <f t="shared" si="2"/>
        <v>1.4736842105263157</v>
      </c>
      <c r="F21" s="62">
        <f t="shared" si="2"/>
        <v>1.4000000000000001</v>
      </c>
      <c r="G21" s="32">
        <f t="shared" si="2"/>
        <v>1.2727272727272727</v>
      </c>
      <c r="H21" s="32">
        <f t="shared" si="2"/>
        <v>1.2173913043478262</v>
      </c>
      <c r="I21" s="32">
        <f t="shared" si="2"/>
        <v>1.1666666666666665</v>
      </c>
      <c r="J21" s="32">
        <f t="shared" si="2"/>
        <v>1.0769230769230769</v>
      </c>
      <c r="K21" s="64">
        <f t="shared" si="2"/>
        <v>0.9999999999999999</v>
      </c>
      <c r="M21" s="2">
        <f t="shared" si="1"/>
        <v>1.1666666666666667</v>
      </c>
    </row>
    <row r="22" spans="1:13" ht="15">
      <c r="A22" s="29">
        <v>45</v>
      </c>
      <c r="B22" s="30">
        <v>42</v>
      </c>
      <c r="C22" s="28">
        <f t="shared" si="2"/>
        <v>1.6071428571428568</v>
      </c>
      <c r="D22" s="28">
        <f t="shared" si="2"/>
        <v>1.4285714285714282</v>
      </c>
      <c r="E22" s="28">
        <f t="shared" si="2"/>
        <v>1.3533834586466162</v>
      </c>
      <c r="F22" s="28">
        <f t="shared" si="2"/>
        <v>1.2857142857142856</v>
      </c>
      <c r="G22" s="28">
        <f t="shared" si="2"/>
        <v>1.1688311688311686</v>
      </c>
      <c r="H22" s="28">
        <f t="shared" si="2"/>
        <v>1.1180124223602481</v>
      </c>
      <c r="I22" s="28">
        <f t="shared" si="2"/>
        <v>1.0714285714285712</v>
      </c>
      <c r="J22" s="28">
        <f t="shared" si="2"/>
        <v>0.9890109890109889</v>
      </c>
      <c r="K22" s="31">
        <f t="shared" si="2"/>
        <v>0.9183673469387753</v>
      </c>
      <c r="M22" s="2">
        <f t="shared" si="1"/>
        <v>1.0714285714285714</v>
      </c>
    </row>
    <row r="23" spans="1:13" ht="15">
      <c r="A23" s="7">
        <v>30</v>
      </c>
      <c r="B23" s="4">
        <v>28</v>
      </c>
      <c r="C23" s="15">
        <f t="shared" si="2"/>
        <v>1.6071428571428568</v>
      </c>
      <c r="D23" s="32">
        <f t="shared" si="2"/>
        <v>1.4285714285714282</v>
      </c>
      <c r="E23" s="15">
        <f t="shared" si="2"/>
        <v>1.3533834586466162</v>
      </c>
      <c r="F23" s="15">
        <f t="shared" si="2"/>
        <v>1.2857142857142856</v>
      </c>
      <c r="G23" s="15">
        <f t="shared" si="2"/>
        <v>1.1688311688311686</v>
      </c>
      <c r="H23" s="15">
        <f t="shared" si="2"/>
        <v>1.1180124223602481</v>
      </c>
      <c r="I23" s="15">
        <f t="shared" si="2"/>
        <v>1.0714285714285712</v>
      </c>
      <c r="J23" s="15">
        <f t="shared" si="2"/>
        <v>0.9890109890109889</v>
      </c>
      <c r="K23" s="16">
        <f t="shared" si="2"/>
        <v>0.9183673469387753</v>
      </c>
      <c r="M23" s="2">
        <f t="shared" si="1"/>
        <v>1.0714285714285714</v>
      </c>
    </row>
    <row r="24" spans="1:13" ht="15">
      <c r="A24" s="29">
        <v>30</v>
      </c>
      <c r="B24" s="47">
        <v>30</v>
      </c>
      <c r="C24" s="61">
        <f t="shared" si="2"/>
        <v>1.5</v>
      </c>
      <c r="D24" s="28">
        <f t="shared" si="2"/>
        <v>1.3333333333333333</v>
      </c>
      <c r="E24" s="28">
        <f t="shared" si="2"/>
        <v>1.2631578947368418</v>
      </c>
      <c r="F24" s="58">
        <f t="shared" si="2"/>
        <v>1.2</v>
      </c>
      <c r="G24" s="28">
        <f t="shared" si="2"/>
        <v>1.0909090909090908</v>
      </c>
      <c r="H24" s="28">
        <f t="shared" si="2"/>
        <v>1.0434782608695652</v>
      </c>
      <c r="I24" s="58">
        <f t="shared" si="2"/>
        <v>0.9999999999999999</v>
      </c>
      <c r="J24" s="28">
        <f t="shared" si="2"/>
        <v>0.9230769230769231</v>
      </c>
      <c r="K24" s="31">
        <f t="shared" si="2"/>
        <v>0.857142857142857</v>
      </c>
      <c r="M24" s="2">
        <f t="shared" si="1"/>
        <v>1</v>
      </c>
    </row>
    <row r="25" spans="1:13" ht="15">
      <c r="A25" s="7">
        <v>42</v>
      </c>
      <c r="B25" s="10">
        <v>45</v>
      </c>
      <c r="C25" s="59">
        <f t="shared" si="2"/>
        <v>1.4</v>
      </c>
      <c r="D25" s="15">
        <f t="shared" si="2"/>
        <v>1.2444444444444442</v>
      </c>
      <c r="E25" s="15">
        <f t="shared" si="2"/>
        <v>1.1789473684210525</v>
      </c>
      <c r="F25" s="15">
        <f t="shared" si="2"/>
        <v>1.1199999999999999</v>
      </c>
      <c r="G25" s="15">
        <f t="shared" si="2"/>
        <v>1.018181818181818</v>
      </c>
      <c r="H25" s="15">
        <f t="shared" si="2"/>
        <v>0.9739130434782607</v>
      </c>
      <c r="I25" s="15">
        <f t="shared" si="2"/>
        <v>0.9333333333333332</v>
      </c>
      <c r="J25" s="15">
        <f t="shared" si="2"/>
        <v>0.8615384615384616</v>
      </c>
      <c r="K25" s="66">
        <f t="shared" si="2"/>
        <v>0.7999999999999999</v>
      </c>
      <c r="M25" s="2">
        <f t="shared" si="1"/>
        <v>0.9333333333333333</v>
      </c>
    </row>
    <row r="26" spans="1:13" ht="15">
      <c r="A26" s="29">
        <v>28</v>
      </c>
      <c r="B26" s="47">
        <v>30</v>
      </c>
      <c r="C26" s="60">
        <f t="shared" si="2"/>
        <v>1.4</v>
      </c>
      <c r="D26" s="28">
        <f t="shared" si="2"/>
        <v>1.2444444444444442</v>
      </c>
      <c r="E26" s="28">
        <f t="shared" si="2"/>
        <v>1.1789473684210525</v>
      </c>
      <c r="F26" s="28">
        <f t="shared" si="2"/>
        <v>1.1199999999999999</v>
      </c>
      <c r="G26" s="28">
        <f t="shared" si="2"/>
        <v>1.018181818181818</v>
      </c>
      <c r="H26" s="28">
        <f t="shared" si="2"/>
        <v>0.9739130434782607</v>
      </c>
      <c r="I26" s="28">
        <f t="shared" si="2"/>
        <v>0.9333333333333332</v>
      </c>
      <c r="J26" s="28">
        <f t="shared" si="2"/>
        <v>0.8615384615384616</v>
      </c>
      <c r="K26" s="65">
        <f t="shared" si="2"/>
        <v>0.7999999999999999</v>
      </c>
      <c r="M26" s="2">
        <f t="shared" si="1"/>
        <v>0.9333333333333333</v>
      </c>
    </row>
    <row r="27" spans="1:13" ht="15">
      <c r="A27" s="19">
        <v>36</v>
      </c>
      <c r="B27" s="22">
        <v>42</v>
      </c>
      <c r="C27" s="15">
        <f t="shared" si="2"/>
        <v>1.2857142857142856</v>
      </c>
      <c r="D27" s="15">
        <f t="shared" si="2"/>
        <v>1.1428571428571426</v>
      </c>
      <c r="E27" s="15">
        <f t="shared" si="2"/>
        <v>1.082706766917293</v>
      </c>
      <c r="F27" s="15">
        <f t="shared" si="2"/>
        <v>1.0285714285714285</v>
      </c>
      <c r="G27" s="15">
        <f t="shared" si="2"/>
        <v>0.9350649350649349</v>
      </c>
      <c r="H27" s="15">
        <f t="shared" si="2"/>
        <v>0.8944099378881986</v>
      </c>
      <c r="I27" s="15">
        <f t="shared" si="2"/>
        <v>0.857142857142857</v>
      </c>
      <c r="J27" s="15">
        <f t="shared" si="2"/>
        <v>0.7912087912087912</v>
      </c>
      <c r="K27" s="16">
        <f t="shared" si="2"/>
        <v>0.7346938775510202</v>
      </c>
      <c r="M27" s="2">
        <f t="shared" si="1"/>
        <v>0.8571428571428571</v>
      </c>
    </row>
    <row r="28" spans="1:13" ht="15">
      <c r="A28" s="29">
        <v>30</v>
      </c>
      <c r="B28" s="47">
        <v>36</v>
      </c>
      <c r="C28" s="58">
        <f t="shared" si="2"/>
        <v>1.25</v>
      </c>
      <c r="D28" s="28">
        <f t="shared" si="2"/>
        <v>1.111111111111111</v>
      </c>
      <c r="E28" s="28">
        <f t="shared" si="2"/>
        <v>1.0526315789473684</v>
      </c>
      <c r="F28" s="28">
        <f t="shared" si="2"/>
        <v>1</v>
      </c>
      <c r="G28" s="28">
        <f t="shared" si="2"/>
        <v>0.9090909090909092</v>
      </c>
      <c r="H28" s="28">
        <f t="shared" si="2"/>
        <v>0.8695652173913044</v>
      </c>
      <c r="I28" s="28">
        <f t="shared" si="2"/>
        <v>0.8333333333333333</v>
      </c>
      <c r="J28" s="28">
        <f t="shared" si="2"/>
        <v>0.7692307692307693</v>
      </c>
      <c r="K28" s="31">
        <f t="shared" si="2"/>
        <v>0.7142857142857143</v>
      </c>
      <c r="M28" s="2">
        <f t="shared" si="1"/>
        <v>0.8333333333333334</v>
      </c>
    </row>
    <row r="29" spans="1:13" ht="15">
      <c r="A29" s="19">
        <v>36</v>
      </c>
      <c r="B29" s="10">
        <v>45</v>
      </c>
      <c r="C29" s="59">
        <f aca="true" t="shared" si="3" ref="C29:K39">$M29*$F$4*C$41*$D$2*25.4</f>
        <v>1.2</v>
      </c>
      <c r="D29" s="15">
        <f t="shared" si="3"/>
        <v>1.0666666666666667</v>
      </c>
      <c r="E29" s="15">
        <f t="shared" si="3"/>
        <v>1.0105263157894737</v>
      </c>
      <c r="F29" s="15">
        <f t="shared" si="3"/>
        <v>0.96</v>
      </c>
      <c r="G29" s="15">
        <f t="shared" si="3"/>
        <v>0.8727272727272727</v>
      </c>
      <c r="H29" s="15">
        <f t="shared" si="3"/>
        <v>0.8347826086956521</v>
      </c>
      <c r="I29" s="59">
        <f t="shared" si="3"/>
        <v>0.7999999999999999</v>
      </c>
      <c r="J29" s="15">
        <f t="shared" si="3"/>
        <v>0.7384615384615384</v>
      </c>
      <c r="K29" s="16">
        <f t="shared" si="3"/>
        <v>0.6857142857142856</v>
      </c>
      <c r="M29" s="2">
        <f t="shared" si="1"/>
        <v>0.8</v>
      </c>
    </row>
    <row r="30" spans="1:13" ht="15">
      <c r="A30" s="29">
        <v>28</v>
      </c>
      <c r="B30" s="30">
        <v>36</v>
      </c>
      <c r="C30" s="28">
        <f t="shared" si="3"/>
        <v>1.1666666666666665</v>
      </c>
      <c r="D30" s="28">
        <f t="shared" si="3"/>
        <v>1.037037037037037</v>
      </c>
      <c r="E30" s="28">
        <f t="shared" si="3"/>
        <v>0.982456140350877</v>
      </c>
      <c r="F30" s="28">
        <f t="shared" si="3"/>
        <v>0.9333333333333332</v>
      </c>
      <c r="G30" s="28">
        <f t="shared" si="3"/>
        <v>0.8484848484848484</v>
      </c>
      <c r="H30" s="28">
        <f t="shared" si="3"/>
        <v>0.8115942028985506</v>
      </c>
      <c r="I30" s="28">
        <f t="shared" si="3"/>
        <v>0.7777777777777777</v>
      </c>
      <c r="J30" s="28">
        <f t="shared" si="3"/>
        <v>0.717948717948718</v>
      </c>
      <c r="K30" s="31">
        <f t="shared" si="3"/>
        <v>0.6666666666666666</v>
      </c>
      <c r="M30" s="2">
        <f t="shared" si="1"/>
        <v>0.7777777777777778</v>
      </c>
    </row>
    <row r="31" spans="1:13" ht="15">
      <c r="A31" s="7">
        <v>45</v>
      </c>
      <c r="B31" s="22">
        <v>60</v>
      </c>
      <c r="C31" s="15">
        <f t="shared" si="3"/>
        <v>1.1249999999999998</v>
      </c>
      <c r="D31" s="59">
        <f t="shared" si="3"/>
        <v>0.9999999999999998</v>
      </c>
      <c r="E31" s="15">
        <f t="shared" si="3"/>
        <v>0.9473684210526314</v>
      </c>
      <c r="F31" s="59">
        <f t="shared" si="3"/>
        <v>0.8999999999999999</v>
      </c>
      <c r="G31" s="15">
        <f t="shared" si="3"/>
        <v>0.8181818181818181</v>
      </c>
      <c r="H31" s="15">
        <f t="shared" si="3"/>
        <v>0.7826086956521738</v>
      </c>
      <c r="I31" s="15">
        <f t="shared" si="3"/>
        <v>0.7499999999999999</v>
      </c>
      <c r="J31" s="15">
        <f t="shared" si="3"/>
        <v>0.6923076923076923</v>
      </c>
      <c r="K31" s="16">
        <f t="shared" si="3"/>
        <v>0.6428571428571428</v>
      </c>
      <c r="M31" s="2">
        <f t="shared" si="1"/>
        <v>0.75</v>
      </c>
    </row>
    <row r="32" spans="1:13" ht="15">
      <c r="A32" s="29">
        <v>30</v>
      </c>
      <c r="B32" s="30">
        <v>42</v>
      </c>
      <c r="C32" s="28">
        <f t="shared" si="3"/>
        <v>1.0714285714285714</v>
      </c>
      <c r="D32" s="28">
        <f t="shared" si="3"/>
        <v>0.9523809523809522</v>
      </c>
      <c r="E32" s="28">
        <f t="shared" si="3"/>
        <v>0.9022556390977442</v>
      </c>
      <c r="F32" s="28">
        <f t="shared" si="3"/>
        <v>0.8571428571428571</v>
      </c>
      <c r="G32" s="28">
        <f t="shared" si="3"/>
        <v>0.7792207792207791</v>
      </c>
      <c r="H32" s="28">
        <f t="shared" si="3"/>
        <v>0.7453416149068323</v>
      </c>
      <c r="I32" s="28">
        <f t="shared" si="3"/>
        <v>0.7142857142857142</v>
      </c>
      <c r="J32" s="28">
        <f t="shared" si="3"/>
        <v>0.6593406593406593</v>
      </c>
      <c r="K32" s="31">
        <f t="shared" si="3"/>
        <v>0.6122448979591836</v>
      </c>
      <c r="M32" s="2">
        <f t="shared" si="1"/>
        <v>0.7142857142857143</v>
      </c>
    </row>
    <row r="33" spans="1:13" ht="15">
      <c r="A33" s="7">
        <v>42</v>
      </c>
      <c r="B33" s="22">
        <v>60</v>
      </c>
      <c r="C33" s="15">
        <f t="shared" si="3"/>
        <v>1.0499999999999998</v>
      </c>
      <c r="D33" s="15">
        <f t="shared" si="3"/>
        <v>0.9333333333333331</v>
      </c>
      <c r="E33" s="15">
        <f t="shared" si="3"/>
        <v>0.8842105263157893</v>
      </c>
      <c r="F33" s="15">
        <f t="shared" si="3"/>
        <v>0.84</v>
      </c>
      <c r="G33" s="15">
        <f t="shared" si="3"/>
        <v>0.7636363636363636</v>
      </c>
      <c r="H33" s="15">
        <f t="shared" si="3"/>
        <v>0.7304347826086955</v>
      </c>
      <c r="I33" s="59">
        <f t="shared" si="3"/>
        <v>0.6999999999999998</v>
      </c>
      <c r="J33" s="15">
        <f t="shared" si="3"/>
        <v>0.6461538461538461</v>
      </c>
      <c r="K33" s="66">
        <f t="shared" si="3"/>
        <v>0.5999999999999999</v>
      </c>
      <c r="M33" s="2">
        <f t="shared" si="1"/>
        <v>0.7</v>
      </c>
    </row>
    <row r="34" spans="1:13" ht="15">
      <c r="A34" s="29">
        <v>30</v>
      </c>
      <c r="B34" s="47">
        <v>45</v>
      </c>
      <c r="C34" s="58">
        <f t="shared" si="3"/>
        <v>0.9999999999999999</v>
      </c>
      <c r="D34" s="28">
        <f t="shared" si="3"/>
        <v>0.8888888888888887</v>
      </c>
      <c r="E34" s="28">
        <f t="shared" si="3"/>
        <v>0.8421052631578947</v>
      </c>
      <c r="F34" s="58">
        <f t="shared" si="3"/>
        <v>0.7999999999999999</v>
      </c>
      <c r="G34" s="28">
        <f t="shared" si="3"/>
        <v>0.7272727272727273</v>
      </c>
      <c r="H34" s="28">
        <f t="shared" si="3"/>
        <v>0.6956521739130435</v>
      </c>
      <c r="I34" s="28">
        <f t="shared" si="3"/>
        <v>0.6666666666666666</v>
      </c>
      <c r="J34" s="28">
        <f t="shared" si="3"/>
        <v>0.6153846153846153</v>
      </c>
      <c r="K34" s="31">
        <f t="shared" si="3"/>
        <v>0.5714285714285714</v>
      </c>
      <c r="M34" s="2">
        <f t="shared" si="1"/>
        <v>0.6666666666666666</v>
      </c>
    </row>
    <row r="35" spans="1:13" ht="15">
      <c r="A35" s="7">
        <v>28</v>
      </c>
      <c r="B35" s="10">
        <v>42</v>
      </c>
      <c r="C35" s="59">
        <f t="shared" si="3"/>
        <v>0.9999999999999999</v>
      </c>
      <c r="D35" s="15">
        <f t="shared" si="3"/>
        <v>0.8888888888888887</v>
      </c>
      <c r="E35" s="15">
        <f t="shared" si="3"/>
        <v>0.8421052631578947</v>
      </c>
      <c r="F35" s="59">
        <f t="shared" si="3"/>
        <v>0.7999999999999999</v>
      </c>
      <c r="G35" s="15">
        <f t="shared" si="3"/>
        <v>0.7272727272727273</v>
      </c>
      <c r="H35" s="15">
        <f t="shared" si="3"/>
        <v>0.6956521739130435</v>
      </c>
      <c r="I35" s="15">
        <f t="shared" si="3"/>
        <v>0.6666666666666666</v>
      </c>
      <c r="J35" s="15">
        <f t="shared" si="3"/>
        <v>0.6153846153846153</v>
      </c>
      <c r="K35" s="16">
        <f t="shared" si="3"/>
        <v>0.5714285714285714</v>
      </c>
      <c r="M35" s="2">
        <f t="shared" si="1"/>
        <v>0.6666666666666666</v>
      </c>
    </row>
    <row r="36" spans="1:13" ht="15">
      <c r="A36" s="29">
        <v>28</v>
      </c>
      <c r="B36" s="30">
        <v>45</v>
      </c>
      <c r="C36" s="28">
        <f t="shared" si="3"/>
        <v>0.9333333333333332</v>
      </c>
      <c r="D36" s="28">
        <f t="shared" si="3"/>
        <v>0.8296296296296296</v>
      </c>
      <c r="E36" s="28">
        <f t="shared" si="3"/>
        <v>0.7859649122807016</v>
      </c>
      <c r="F36" s="28">
        <f t="shared" si="3"/>
        <v>0.7466666666666666</v>
      </c>
      <c r="G36" s="28">
        <f t="shared" si="3"/>
        <v>0.6787878787878788</v>
      </c>
      <c r="H36" s="28">
        <f t="shared" si="3"/>
        <v>0.6492753623188405</v>
      </c>
      <c r="I36" s="28">
        <f t="shared" si="3"/>
        <v>0.6222222222222221</v>
      </c>
      <c r="J36" s="28">
        <f t="shared" si="3"/>
        <v>0.5743589743589743</v>
      </c>
      <c r="K36" s="31">
        <f t="shared" si="3"/>
        <v>0.5333333333333333</v>
      </c>
      <c r="M36" s="2">
        <f t="shared" si="1"/>
        <v>0.6222222222222222</v>
      </c>
    </row>
    <row r="37" spans="1:13" ht="15">
      <c r="A37" s="19">
        <v>36</v>
      </c>
      <c r="B37" s="10">
        <v>60</v>
      </c>
      <c r="C37" s="59">
        <f t="shared" si="3"/>
        <v>0.8999999999999999</v>
      </c>
      <c r="D37" s="59">
        <f t="shared" si="3"/>
        <v>0.7999999999999999</v>
      </c>
      <c r="E37" s="15">
        <f t="shared" si="3"/>
        <v>0.7578947368421052</v>
      </c>
      <c r="F37" s="15">
        <f t="shared" si="3"/>
        <v>0.72</v>
      </c>
      <c r="G37" s="15">
        <f t="shared" si="3"/>
        <v>0.6545454545454545</v>
      </c>
      <c r="H37" s="15">
        <f t="shared" si="3"/>
        <v>0.6260869565217391</v>
      </c>
      <c r="I37" s="59">
        <f t="shared" si="3"/>
        <v>0.6</v>
      </c>
      <c r="J37" s="15">
        <f t="shared" si="3"/>
        <v>0.5538461538461539</v>
      </c>
      <c r="K37" s="16">
        <f t="shared" si="3"/>
        <v>0.5142857142857142</v>
      </c>
      <c r="M37" s="2">
        <f t="shared" si="1"/>
        <v>0.6</v>
      </c>
    </row>
    <row r="38" spans="1:13" ht="15">
      <c r="A38" s="29">
        <v>30</v>
      </c>
      <c r="B38" s="30">
        <v>60</v>
      </c>
      <c r="C38" s="28">
        <f t="shared" si="3"/>
        <v>0.75</v>
      </c>
      <c r="D38" s="28">
        <f t="shared" si="3"/>
        <v>0.6666666666666666</v>
      </c>
      <c r="E38" s="28">
        <f t="shared" si="3"/>
        <v>0.6315789473684209</v>
      </c>
      <c r="F38" s="58">
        <f t="shared" si="3"/>
        <v>0.6</v>
      </c>
      <c r="G38" s="28">
        <f t="shared" si="3"/>
        <v>0.5454545454545454</v>
      </c>
      <c r="H38" s="28">
        <f t="shared" si="3"/>
        <v>0.5217391304347826</v>
      </c>
      <c r="I38" s="58">
        <f t="shared" si="3"/>
        <v>0.49999999999999994</v>
      </c>
      <c r="J38" s="28">
        <f t="shared" si="3"/>
        <v>0.46153846153846156</v>
      </c>
      <c r="K38" s="31">
        <f t="shared" si="3"/>
        <v>0.4285714285714285</v>
      </c>
      <c r="M38" s="2">
        <f t="shared" si="1"/>
        <v>0.5</v>
      </c>
    </row>
    <row r="39" spans="1:13" ht="15.75" thickBot="1">
      <c r="A39" s="8">
        <v>28</v>
      </c>
      <c r="B39" s="20">
        <v>60</v>
      </c>
      <c r="C39" s="67">
        <f t="shared" si="3"/>
        <v>0.7</v>
      </c>
      <c r="D39" s="17">
        <f t="shared" si="3"/>
        <v>0.6222222222222221</v>
      </c>
      <c r="E39" s="17">
        <f t="shared" si="3"/>
        <v>0.5894736842105263</v>
      </c>
      <c r="F39" s="17">
        <f t="shared" si="3"/>
        <v>0.5599999999999999</v>
      </c>
      <c r="G39" s="17">
        <f t="shared" si="3"/>
        <v>0.509090909090909</v>
      </c>
      <c r="H39" s="17">
        <f t="shared" si="3"/>
        <v>0.48695652173913034</v>
      </c>
      <c r="I39" s="17">
        <f t="shared" si="3"/>
        <v>0.4666666666666666</v>
      </c>
      <c r="J39" s="17">
        <f t="shared" si="3"/>
        <v>0.4307692307692308</v>
      </c>
      <c r="K39" s="18">
        <f t="shared" si="3"/>
        <v>0.39999999999999997</v>
      </c>
      <c r="M39" s="2">
        <f t="shared" si="1"/>
        <v>0.4666666666666667</v>
      </c>
    </row>
    <row r="41" spans="1:11" ht="15">
      <c r="A41" t="s">
        <v>7</v>
      </c>
      <c r="C41" s="2">
        <v>1</v>
      </c>
      <c r="D41" s="2">
        <f>8/9</f>
        <v>0.8888888888888888</v>
      </c>
      <c r="E41" s="2">
        <f>16/19</f>
        <v>0.8421052631578947</v>
      </c>
      <c r="F41" s="2">
        <f>4/5</f>
        <v>0.8</v>
      </c>
      <c r="G41" s="2">
        <f>8/11</f>
        <v>0.7272727272727273</v>
      </c>
      <c r="H41" s="2">
        <f>16/23</f>
        <v>0.6956521739130435</v>
      </c>
      <c r="I41" s="2">
        <f>2/3</f>
        <v>0.6666666666666666</v>
      </c>
      <c r="J41" s="2">
        <f>8/13</f>
        <v>0.6153846153846154</v>
      </c>
      <c r="K41" s="2">
        <f>4/7</f>
        <v>0.5714285714285714</v>
      </c>
    </row>
  </sheetData>
  <sheetProtection sheet="1" objects="1" scenarios="1"/>
  <mergeCells count="1">
    <mergeCell ref="A6:K6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S14" sqref="S14"/>
    </sheetView>
  </sheetViews>
  <sheetFormatPr defaultColWidth="9.140625" defaultRowHeight="15"/>
  <cols>
    <col min="1" max="2" width="6.140625" style="0" customWidth="1"/>
    <col min="3" max="11" width="8.28125" style="0" customWidth="1"/>
    <col min="12" max="12" width="2.57421875" style="0" customWidth="1"/>
  </cols>
  <sheetData>
    <row r="1" ht="21">
      <c r="A1" s="1" t="s">
        <v>14</v>
      </c>
    </row>
    <row r="2" spans="1:4" ht="15">
      <c r="A2" t="s">
        <v>4</v>
      </c>
      <c r="D2">
        <v>0.0625</v>
      </c>
    </row>
    <row r="4" spans="1:6" ht="15">
      <c r="A4" s="68" t="s">
        <v>0</v>
      </c>
      <c r="B4" s="68"/>
      <c r="C4" s="68"/>
      <c r="D4" s="69" t="s">
        <v>6</v>
      </c>
      <c r="E4" s="9" t="s">
        <v>5</v>
      </c>
      <c r="F4">
        <f>IF(D4="y",120/127,1)</f>
        <v>1</v>
      </c>
    </row>
    <row r="5" ht="15.75" thickBot="1"/>
    <row r="6" spans="1:13" ht="19.5" thickBot="1">
      <c r="A6" s="70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2"/>
      <c r="L6" s="35"/>
      <c r="M6" s="35"/>
    </row>
    <row r="7" spans="1:13" ht="15">
      <c r="A7" s="24"/>
      <c r="B7" s="25" t="s">
        <v>8</v>
      </c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7">
        <v>9</v>
      </c>
      <c r="M7" t="s">
        <v>3</v>
      </c>
    </row>
    <row r="8" spans="1:11" ht="15">
      <c r="A8" s="6" t="s">
        <v>1</v>
      </c>
      <c r="B8" s="21" t="s">
        <v>2</v>
      </c>
      <c r="C8" s="3"/>
      <c r="D8" s="3"/>
      <c r="E8" s="3"/>
      <c r="F8" s="3"/>
      <c r="G8" s="3"/>
      <c r="H8" s="3"/>
      <c r="I8" s="3"/>
      <c r="J8" s="3"/>
      <c r="K8" s="5"/>
    </row>
    <row r="9" spans="1:13" ht="15">
      <c r="A9" s="7">
        <v>60</v>
      </c>
      <c r="B9" s="4">
        <v>28</v>
      </c>
      <c r="C9" s="11">
        <f>$M9*$F$4*C$41*$D$2</f>
        <v>0.13392857142857142</v>
      </c>
      <c r="D9" s="11">
        <f aca="true" t="shared" si="0" ref="D9:K24">$M9*$F$4*D$41*$D$2</f>
        <v>0.11904761904761904</v>
      </c>
      <c r="E9" s="11">
        <f t="shared" si="0"/>
        <v>0.11278195488721804</v>
      </c>
      <c r="F9" s="11">
        <f t="shared" si="0"/>
        <v>0.10714285714285715</v>
      </c>
      <c r="G9" s="11">
        <f t="shared" si="0"/>
        <v>0.09740259740259741</v>
      </c>
      <c r="H9" s="11">
        <f t="shared" si="0"/>
        <v>0.09316770186335403</v>
      </c>
      <c r="I9" s="11">
        <f t="shared" si="0"/>
        <v>0.08928571428571427</v>
      </c>
      <c r="J9" s="11">
        <f t="shared" si="0"/>
        <v>0.08241758241758242</v>
      </c>
      <c r="K9" s="12">
        <f t="shared" si="0"/>
        <v>0.07653061224489795</v>
      </c>
      <c r="M9" s="2">
        <f aca="true" t="shared" si="1" ref="M9:M39">A9/B9</f>
        <v>2.142857142857143</v>
      </c>
    </row>
    <row r="10" spans="1:13" ht="15">
      <c r="A10" s="29">
        <v>60</v>
      </c>
      <c r="B10" s="30">
        <v>30</v>
      </c>
      <c r="C10" s="36">
        <f aca="true" t="shared" si="2" ref="C10:K39">$M10*$F$4*C$41*$D$2</f>
        <v>0.125</v>
      </c>
      <c r="D10" s="36">
        <f t="shared" si="0"/>
        <v>0.1111111111111111</v>
      </c>
      <c r="E10" s="36">
        <f t="shared" si="0"/>
        <v>0.10526315789473684</v>
      </c>
      <c r="F10" s="36">
        <f t="shared" si="0"/>
        <v>0.1</v>
      </c>
      <c r="G10" s="36">
        <f t="shared" si="0"/>
        <v>0.09090909090909091</v>
      </c>
      <c r="H10" s="36">
        <f t="shared" si="0"/>
        <v>0.08695652173913043</v>
      </c>
      <c r="I10" s="36">
        <f t="shared" si="0"/>
        <v>0.08333333333333333</v>
      </c>
      <c r="J10" s="36">
        <f t="shared" si="0"/>
        <v>0.07692307692307693</v>
      </c>
      <c r="K10" s="37">
        <f t="shared" si="0"/>
        <v>0.07142857142857142</v>
      </c>
      <c r="M10" s="2">
        <f t="shared" si="1"/>
        <v>2</v>
      </c>
    </row>
    <row r="11" spans="1:13" ht="15">
      <c r="A11" s="7">
        <v>60</v>
      </c>
      <c r="B11" s="4">
        <v>36</v>
      </c>
      <c r="C11" s="11">
        <f t="shared" si="2"/>
        <v>0.10416666666666667</v>
      </c>
      <c r="D11" s="11">
        <f t="shared" si="0"/>
        <v>0.09259259259259259</v>
      </c>
      <c r="E11" s="11">
        <f t="shared" si="0"/>
        <v>0.08771929824561403</v>
      </c>
      <c r="F11" s="11">
        <f t="shared" si="0"/>
        <v>0.08333333333333334</v>
      </c>
      <c r="G11" s="11">
        <f t="shared" si="0"/>
        <v>0.07575757575757576</v>
      </c>
      <c r="H11" s="11">
        <f t="shared" si="0"/>
        <v>0.07246376811594203</v>
      </c>
      <c r="I11" s="11">
        <f t="shared" si="0"/>
        <v>0.06944444444444445</v>
      </c>
      <c r="J11" s="11">
        <f t="shared" si="0"/>
        <v>0.06410256410256411</v>
      </c>
      <c r="K11" s="12">
        <f t="shared" si="0"/>
        <v>0.05952380952380952</v>
      </c>
      <c r="M11" s="2">
        <f t="shared" si="1"/>
        <v>1.6666666666666667</v>
      </c>
    </row>
    <row r="12" spans="1:13" ht="15">
      <c r="A12" s="29">
        <v>45</v>
      </c>
      <c r="B12" s="30">
        <v>28</v>
      </c>
      <c r="C12" s="36">
        <f t="shared" si="2"/>
        <v>0.10044642857142858</v>
      </c>
      <c r="D12" s="36">
        <f t="shared" si="0"/>
        <v>0.08928571428571429</v>
      </c>
      <c r="E12" s="36">
        <f t="shared" si="0"/>
        <v>0.08458646616541353</v>
      </c>
      <c r="F12" s="36">
        <f t="shared" si="0"/>
        <v>0.08035714285714286</v>
      </c>
      <c r="G12" s="36">
        <f t="shared" si="0"/>
        <v>0.07305194805194806</v>
      </c>
      <c r="H12" s="36">
        <f t="shared" si="0"/>
        <v>0.06987577639751553</v>
      </c>
      <c r="I12" s="36">
        <f t="shared" si="0"/>
        <v>0.06696428571428571</v>
      </c>
      <c r="J12" s="36">
        <f t="shared" si="0"/>
        <v>0.061813186813186816</v>
      </c>
      <c r="K12" s="37">
        <f t="shared" si="0"/>
        <v>0.05739795918367347</v>
      </c>
      <c r="M12" s="2">
        <f t="shared" si="1"/>
        <v>1.6071428571428572</v>
      </c>
    </row>
    <row r="13" spans="1:13" ht="15">
      <c r="A13" s="7">
        <v>45</v>
      </c>
      <c r="B13" s="4">
        <v>30</v>
      </c>
      <c r="C13" s="11">
        <f t="shared" si="2"/>
        <v>0.09375</v>
      </c>
      <c r="D13" s="11">
        <f t="shared" si="0"/>
        <v>0.08333333333333333</v>
      </c>
      <c r="E13" s="11">
        <f t="shared" si="0"/>
        <v>0.07894736842105263</v>
      </c>
      <c r="F13" s="11">
        <f t="shared" si="0"/>
        <v>0.07500000000000001</v>
      </c>
      <c r="G13" s="11">
        <f t="shared" si="0"/>
        <v>0.06818181818181818</v>
      </c>
      <c r="H13" s="11">
        <f t="shared" si="0"/>
        <v>0.06521739130434782</v>
      </c>
      <c r="I13" s="11">
        <f t="shared" si="0"/>
        <v>0.0625</v>
      </c>
      <c r="J13" s="11">
        <f t="shared" si="0"/>
        <v>0.057692307692307696</v>
      </c>
      <c r="K13" s="12">
        <f t="shared" si="0"/>
        <v>0.05357142857142857</v>
      </c>
      <c r="M13" s="2">
        <f t="shared" si="1"/>
        <v>1.5</v>
      </c>
    </row>
    <row r="14" spans="1:13" ht="15">
      <c r="A14" s="29">
        <v>42</v>
      </c>
      <c r="B14" s="30">
        <v>28</v>
      </c>
      <c r="C14" s="36">
        <f t="shared" si="2"/>
        <v>0.09375</v>
      </c>
      <c r="D14" s="36">
        <f t="shared" si="0"/>
        <v>0.08333333333333333</v>
      </c>
      <c r="E14" s="36">
        <f t="shared" si="0"/>
        <v>0.07894736842105263</v>
      </c>
      <c r="F14" s="36">
        <f t="shared" si="0"/>
        <v>0.07500000000000001</v>
      </c>
      <c r="G14" s="36">
        <f t="shared" si="0"/>
        <v>0.06818181818181818</v>
      </c>
      <c r="H14" s="36">
        <f t="shared" si="0"/>
        <v>0.06521739130434782</v>
      </c>
      <c r="I14" s="36">
        <f t="shared" si="0"/>
        <v>0.0625</v>
      </c>
      <c r="J14" s="36">
        <f t="shared" si="0"/>
        <v>0.057692307692307696</v>
      </c>
      <c r="K14" s="37">
        <f t="shared" si="0"/>
        <v>0.05357142857142857</v>
      </c>
      <c r="M14" s="2">
        <f t="shared" si="1"/>
        <v>1.5</v>
      </c>
    </row>
    <row r="15" spans="1:13" ht="15">
      <c r="A15" s="7">
        <v>60</v>
      </c>
      <c r="B15" s="4">
        <v>42</v>
      </c>
      <c r="C15" s="11">
        <f t="shared" si="2"/>
        <v>0.08928571428571429</v>
      </c>
      <c r="D15" s="11">
        <f t="shared" si="0"/>
        <v>0.07936507936507936</v>
      </c>
      <c r="E15" s="11">
        <f t="shared" si="0"/>
        <v>0.07518796992481203</v>
      </c>
      <c r="F15" s="11">
        <f t="shared" si="0"/>
        <v>0.07142857142857144</v>
      </c>
      <c r="G15" s="11">
        <f t="shared" si="0"/>
        <v>0.06493506493506494</v>
      </c>
      <c r="H15" s="11">
        <f t="shared" si="0"/>
        <v>0.062111801242236024</v>
      </c>
      <c r="I15" s="11">
        <f t="shared" si="0"/>
        <v>0.05952380952380952</v>
      </c>
      <c r="J15" s="11">
        <f t="shared" si="0"/>
        <v>0.05494505494505495</v>
      </c>
      <c r="K15" s="12">
        <f t="shared" si="0"/>
        <v>0.05102040816326531</v>
      </c>
      <c r="M15" s="2">
        <f t="shared" si="1"/>
        <v>1.4285714285714286</v>
      </c>
    </row>
    <row r="16" spans="1:13" ht="15">
      <c r="A16" s="29">
        <v>42</v>
      </c>
      <c r="B16" s="30">
        <v>30</v>
      </c>
      <c r="C16" s="36">
        <f t="shared" si="2"/>
        <v>0.0875</v>
      </c>
      <c r="D16" s="36">
        <f t="shared" si="0"/>
        <v>0.07777777777777777</v>
      </c>
      <c r="E16" s="36">
        <f t="shared" si="0"/>
        <v>0.07368421052631578</v>
      </c>
      <c r="F16" s="36">
        <f t="shared" si="0"/>
        <v>0.06999999999999999</v>
      </c>
      <c r="G16" s="36">
        <f t="shared" si="0"/>
        <v>0.06363636363636363</v>
      </c>
      <c r="H16" s="36">
        <f t="shared" si="0"/>
        <v>0.0608695652173913</v>
      </c>
      <c r="I16" s="36">
        <f t="shared" si="0"/>
        <v>0.05833333333333333</v>
      </c>
      <c r="J16" s="36">
        <f t="shared" si="0"/>
        <v>0.05384615384615385</v>
      </c>
      <c r="K16" s="37">
        <f t="shared" si="0"/>
        <v>0.049999999999999996</v>
      </c>
      <c r="M16" s="2">
        <f t="shared" si="1"/>
        <v>1.4</v>
      </c>
    </row>
    <row r="17" spans="1:13" ht="15">
      <c r="A17" s="7">
        <v>60</v>
      </c>
      <c r="B17" s="4">
        <v>45</v>
      </c>
      <c r="C17" s="11">
        <f t="shared" si="2"/>
        <v>0.08333333333333333</v>
      </c>
      <c r="D17" s="11">
        <f t="shared" si="0"/>
        <v>0.07407407407407407</v>
      </c>
      <c r="E17" s="11">
        <f t="shared" si="0"/>
        <v>0.07017543859649122</v>
      </c>
      <c r="F17" s="11">
        <f t="shared" si="0"/>
        <v>0.06666666666666667</v>
      </c>
      <c r="G17" s="11">
        <f t="shared" si="0"/>
        <v>0.06060606060606061</v>
      </c>
      <c r="H17" s="11">
        <f t="shared" si="0"/>
        <v>0.05797101449275362</v>
      </c>
      <c r="I17" s="11">
        <f t="shared" si="0"/>
        <v>0.05555555555555555</v>
      </c>
      <c r="J17" s="11">
        <f t="shared" si="0"/>
        <v>0.05128205128205128</v>
      </c>
      <c r="K17" s="12">
        <f t="shared" si="0"/>
        <v>0.047619047619047616</v>
      </c>
      <c r="M17" s="2">
        <f t="shared" si="1"/>
        <v>1.3333333333333333</v>
      </c>
    </row>
    <row r="18" spans="1:13" ht="15">
      <c r="A18" s="29">
        <v>36</v>
      </c>
      <c r="B18" s="30">
        <v>28</v>
      </c>
      <c r="C18" s="36">
        <f t="shared" si="2"/>
        <v>0.08035714285714286</v>
      </c>
      <c r="D18" s="36">
        <f t="shared" si="0"/>
        <v>0.07142857142857142</v>
      </c>
      <c r="E18" s="36">
        <f t="shared" si="0"/>
        <v>0.06766917293233082</v>
      </c>
      <c r="F18" s="36">
        <f t="shared" si="0"/>
        <v>0.0642857142857143</v>
      </c>
      <c r="G18" s="36">
        <f t="shared" si="0"/>
        <v>0.05844155844155845</v>
      </c>
      <c r="H18" s="36">
        <f t="shared" si="0"/>
        <v>0.055900621118012424</v>
      </c>
      <c r="I18" s="36">
        <f t="shared" si="0"/>
        <v>0.053571428571428575</v>
      </c>
      <c r="J18" s="36">
        <f t="shared" si="0"/>
        <v>0.049450549450549455</v>
      </c>
      <c r="K18" s="37">
        <f t="shared" si="0"/>
        <v>0.04591836734693878</v>
      </c>
      <c r="M18" s="2">
        <f t="shared" si="1"/>
        <v>1.2857142857142858</v>
      </c>
    </row>
    <row r="19" spans="1:13" ht="15">
      <c r="A19" s="7">
        <v>45</v>
      </c>
      <c r="B19" s="4">
        <v>36</v>
      </c>
      <c r="C19" s="11">
        <f t="shared" si="2"/>
        <v>0.078125</v>
      </c>
      <c r="D19" s="11">
        <f t="shared" si="0"/>
        <v>0.06944444444444445</v>
      </c>
      <c r="E19" s="11">
        <f t="shared" si="0"/>
        <v>0.06578947368421052</v>
      </c>
      <c r="F19" s="11">
        <f t="shared" si="0"/>
        <v>0.0625</v>
      </c>
      <c r="G19" s="11">
        <f t="shared" si="0"/>
        <v>0.05681818181818182</v>
      </c>
      <c r="H19" s="11">
        <f t="shared" si="0"/>
        <v>0.05434782608695652</v>
      </c>
      <c r="I19" s="11">
        <f t="shared" si="0"/>
        <v>0.05208333333333333</v>
      </c>
      <c r="J19" s="11">
        <f t="shared" si="0"/>
        <v>0.04807692307692308</v>
      </c>
      <c r="K19" s="12">
        <f t="shared" si="0"/>
        <v>0.04464285714285714</v>
      </c>
      <c r="M19" s="2">
        <f t="shared" si="1"/>
        <v>1.25</v>
      </c>
    </row>
    <row r="20" spans="1:13" ht="15">
      <c r="A20" s="29">
        <v>36</v>
      </c>
      <c r="B20" s="30">
        <v>30</v>
      </c>
      <c r="C20" s="36">
        <f t="shared" si="2"/>
        <v>0.075</v>
      </c>
      <c r="D20" s="36">
        <f t="shared" si="0"/>
        <v>0.06666666666666667</v>
      </c>
      <c r="E20" s="36">
        <f t="shared" si="0"/>
        <v>0.0631578947368421</v>
      </c>
      <c r="F20" s="36">
        <f t="shared" si="0"/>
        <v>0.06</v>
      </c>
      <c r="G20" s="36">
        <f t="shared" si="0"/>
        <v>0.05454545454545454</v>
      </c>
      <c r="H20" s="36">
        <f t="shared" si="0"/>
        <v>0.05217391304347826</v>
      </c>
      <c r="I20" s="36">
        <f t="shared" si="0"/>
        <v>0.049999999999999996</v>
      </c>
      <c r="J20" s="36">
        <f t="shared" si="0"/>
        <v>0.046153846153846156</v>
      </c>
      <c r="K20" s="37">
        <f t="shared" si="0"/>
        <v>0.04285714285714285</v>
      </c>
      <c r="M20" s="2">
        <f t="shared" si="1"/>
        <v>1.2</v>
      </c>
    </row>
    <row r="21" spans="1:13" ht="15">
      <c r="A21" s="33">
        <v>42</v>
      </c>
      <c r="B21" s="34">
        <v>36</v>
      </c>
      <c r="C21" s="38">
        <f t="shared" si="2"/>
        <v>0.07291666666666667</v>
      </c>
      <c r="D21" s="38">
        <f t="shared" si="0"/>
        <v>0.06481481481481481</v>
      </c>
      <c r="E21" s="38">
        <f t="shared" si="0"/>
        <v>0.06140350877192983</v>
      </c>
      <c r="F21" s="38">
        <f t="shared" si="0"/>
        <v>0.05833333333333334</v>
      </c>
      <c r="G21" s="38">
        <f t="shared" si="0"/>
        <v>0.05303030303030303</v>
      </c>
      <c r="H21" s="38">
        <f t="shared" si="0"/>
        <v>0.050724637681159424</v>
      </c>
      <c r="I21" s="38">
        <f t="shared" si="0"/>
        <v>0.04861111111111111</v>
      </c>
      <c r="J21" s="38">
        <f t="shared" si="0"/>
        <v>0.04487179487179488</v>
      </c>
      <c r="K21" s="39">
        <f t="shared" si="0"/>
        <v>0.041666666666666664</v>
      </c>
      <c r="M21" s="2">
        <f t="shared" si="1"/>
        <v>1.1666666666666667</v>
      </c>
    </row>
    <row r="22" spans="1:13" ht="15">
      <c r="A22" s="29">
        <v>45</v>
      </c>
      <c r="B22" s="30">
        <v>42</v>
      </c>
      <c r="C22" s="36">
        <f t="shared" si="2"/>
        <v>0.06696428571428571</v>
      </c>
      <c r="D22" s="36">
        <f t="shared" si="0"/>
        <v>0.05952380952380952</v>
      </c>
      <c r="E22" s="36">
        <f t="shared" si="0"/>
        <v>0.05639097744360902</v>
      </c>
      <c r="F22" s="36">
        <f t="shared" si="0"/>
        <v>0.053571428571428575</v>
      </c>
      <c r="G22" s="36">
        <f t="shared" si="0"/>
        <v>0.048701298701298704</v>
      </c>
      <c r="H22" s="36">
        <f t="shared" si="0"/>
        <v>0.046583850931677016</v>
      </c>
      <c r="I22" s="36">
        <f t="shared" si="0"/>
        <v>0.04464285714285714</v>
      </c>
      <c r="J22" s="36">
        <f t="shared" si="0"/>
        <v>0.04120879120879121</v>
      </c>
      <c r="K22" s="37">
        <f t="shared" si="0"/>
        <v>0.038265306122448974</v>
      </c>
      <c r="M22" s="2">
        <f t="shared" si="1"/>
        <v>1.0714285714285714</v>
      </c>
    </row>
    <row r="23" spans="1:13" ht="15">
      <c r="A23" s="7">
        <v>30</v>
      </c>
      <c r="B23" s="4">
        <v>28</v>
      </c>
      <c r="C23" s="11">
        <f t="shared" si="2"/>
        <v>0.06696428571428571</v>
      </c>
      <c r="D23" s="38">
        <f t="shared" si="0"/>
        <v>0.05952380952380952</v>
      </c>
      <c r="E23" s="11">
        <f t="shared" si="0"/>
        <v>0.05639097744360902</v>
      </c>
      <c r="F23" s="11">
        <f t="shared" si="0"/>
        <v>0.053571428571428575</v>
      </c>
      <c r="G23" s="11">
        <f t="shared" si="0"/>
        <v>0.048701298701298704</v>
      </c>
      <c r="H23" s="11">
        <f t="shared" si="0"/>
        <v>0.046583850931677016</v>
      </c>
      <c r="I23" s="11">
        <f t="shared" si="0"/>
        <v>0.04464285714285714</v>
      </c>
      <c r="J23" s="11">
        <f t="shared" si="0"/>
        <v>0.04120879120879121</v>
      </c>
      <c r="K23" s="12">
        <f t="shared" si="0"/>
        <v>0.038265306122448974</v>
      </c>
      <c r="M23" s="2">
        <f t="shared" si="1"/>
        <v>1.0714285714285714</v>
      </c>
    </row>
    <row r="24" spans="1:13" ht="15">
      <c r="A24" s="29">
        <v>30</v>
      </c>
      <c r="B24" s="30">
        <v>30</v>
      </c>
      <c r="C24" s="36">
        <f t="shared" si="2"/>
        <v>0.0625</v>
      </c>
      <c r="D24" s="36">
        <f t="shared" si="0"/>
        <v>0.05555555555555555</v>
      </c>
      <c r="E24" s="36">
        <f t="shared" si="0"/>
        <v>0.05263157894736842</v>
      </c>
      <c r="F24" s="36">
        <f t="shared" si="0"/>
        <v>0.05</v>
      </c>
      <c r="G24" s="36">
        <f t="shared" si="0"/>
        <v>0.045454545454545456</v>
      </c>
      <c r="H24" s="36">
        <f t="shared" si="0"/>
        <v>0.043478260869565216</v>
      </c>
      <c r="I24" s="36">
        <f t="shared" si="0"/>
        <v>0.041666666666666664</v>
      </c>
      <c r="J24" s="36">
        <f t="shared" si="0"/>
        <v>0.038461538461538464</v>
      </c>
      <c r="K24" s="37">
        <f t="shared" si="0"/>
        <v>0.03571428571428571</v>
      </c>
      <c r="M24" s="2">
        <f t="shared" si="1"/>
        <v>1</v>
      </c>
    </row>
    <row r="25" spans="1:13" ht="15">
      <c r="A25" s="7">
        <v>42</v>
      </c>
      <c r="B25" s="22">
        <v>45</v>
      </c>
      <c r="C25" s="11">
        <f t="shared" si="2"/>
        <v>0.058333333333333334</v>
      </c>
      <c r="D25" s="11">
        <f t="shared" si="2"/>
        <v>0.05185185185185185</v>
      </c>
      <c r="E25" s="11">
        <f t="shared" si="2"/>
        <v>0.04912280701754386</v>
      </c>
      <c r="F25" s="11">
        <f t="shared" si="2"/>
        <v>0.04666666666666667</v>
      </c>
      <c r="G25" s="11">
        <f t="shared" si="2"/>
        <v>0.04242424242424243</v>
      </c>
      <c r="H25" s="11">
        <f t="shared" si="2"/>
        <v>0.04057971014492753</v>
      </c>
      <c r="I25" s="11">
        <f t="shared" si="2"/>
        <v>0.03888888888888889</v>
      </c>
      <c r="J25" s="11">
        <f t="shared" si="2"/>
        <v>0.0358974358974359</v>
      </c>
      <c r="K25" s="12">
        <f t="shared" si="2"/>
        <v>0.03333333333333333</v>
      </c>
      <c r="M25" s="2">
        <f t="shared" si="1"/>
        <v>0.9333333333333333</v>
      </c>
    </row>
    <row r="26" spans="1:13" ht="15">
      <c r="A26" s="29">
        <v>28</v>
      </c>
      <c r="B26" s="30">
        <v>30</v>
      </c>
      <c r="C26" s="36">
        <f t="shared" si="2"/>
        <v>0.058333333333333334</v>
      </c>
      <c r="D26" s="36">
        <f t="shared" si="2"/>
        <v>0.05185185185185185</v>
      </c>
      <c r="E26" s="36">
        <f t="shared" si="2"/>
        <v>0.04912280701754386</v>
      </c>
      <c r="F26" s="36">
        <f t="shared" si="2"/>
        <v>0.04666666666666667</v>
      </c>
      <c r="G26" s="36">
        <f t="shared" si="2"/>
        <v>0.04242424242424243</v>
      </c>
      <c r="H26" s="36">
        <f t="shared" si="2"/>
        <v>0.04057971014492753</v>
      </c>
      <c r="I26" s="36">
        <f t="shared" si="2"/>
        <v>0.03888888888888889</v>
      </c>
      <c r="J26" s="36">
        <f t="shared" si="2"/>
        <v>0.0358974358974359</v>
      </c>
      <c r="K26" s="37">
        <f t="shared" si="2"/>
        <v>0.03333333333333333</v>
      </c>
      <c r="M26" s="2">
        <f t="shared" si="1"/>
        <v>0.9333333333333333</v>
      </c>
    </row>
    <row r="27" spans="1:13" ht="15">
      <c r="A27" s="19">
        <v>36</v>
      </c>
      <c r="B27" s="22">
        <v>42</v>
      </c>
      <c r="C27" s="11">
        <f t="shared" si="2"/>
        <v>0.05357142857142857</v>
      </c>
      <c r="D27" s="11">
        <f t="shared" si="2"/>
        <v>0.047619047619047616</v>
      </c>
      <c r="E27" s="11">
        <f t="shared" si="2"/>
        <v>0.045112781954887216</v>
      </c>
      <c r="F27" s="11">
        <f t="shared" si="2"/>
        <v>0.04285714285714286</v>
      </c>
      <c r="G27" s="11">
        <f t="shared" si="2"/>
        <v>0.03896103896103896</v>
      </c>
      <c r="H27" s="11">
        <f t="shared" si="2"/>
        <v>0.03726708074534161</v>
      </c>
      <c r="I27" s="11">
        <f t="shared" si="2"/>
        <v>0.03571428571428571</v>
      </c>
      <c r="J27" s="11">
        <f t="shared" si="2"/>
        <v>0.03296703296703297</v>
      </c>
      <c r="K27" s="12">
        <f t="shared" si="2"/>
        <v>0.03061224489795918</v>
      </c>
      <c r="M27" s="2">
        <f t="shared" si="1"/>
        <v>0.8571428571428571</v>
      </c>
    </row>
    <row r="28" spans="1:13" ht="15">
      <c r="A28" s="29">
        <v>30</v>
      </c>
      <c r="B28" s="30">
        <v>36</v>
      </c>
      <c r="C28" s="36">
        <f t="shared" si="2"/>
        <v>0.052083333333333336</v>
      </c>
      <c r="D28" s="36">
        <f t="shared" si="2"/>
        <v>0.046296296296296294</v>
      </c>
      <c r="E28" s="36">
        <f t="shared" si="2"/>
        <v>0.043859649122807015</v>
      </c>
      <c r="F28" s="36">
        <f t="shared" si="2"/>
        <v>0.04166666666666667</v>
      </c>
      <c r="G28" s="36">
        <f t="shared" si="2"/>
        <v>0.03787878787878788</v>
      </c>
      <c r="H28" s="36">
        <f t="shared" si="2"/>
        <v>0.036231884057971016</v>
      </c>
      <c r="I28" s="36">
        <f t="shared" si="2"/>
        <v>0.034722222222222224</v>
      </c>
      <c r="J28" s="36">
        <f t="shared" si="2"/>
        <v>0.032051282051282055</v>
      </c>
      <c r="K28" s="37">
        <f t="shared" si="2"/>
        <v>0.02976190476190476</v>
      </c>
      <c r="M28" s="2">
        <f t="shared" si="1"/>
        <v>0.8333333333333334</v>
      </c>
    </row>
    <row r="29" spans="1:13" ht="15">
      <c r="A29" s="19">
        <v>36</v>
      </c>
      <c r="B29" s="22">
        <v>45</v>
      </c>
      <c r="C29" s="11">
        <f t="shared" si="2"/>
        <v>0.05</v>
      </c>
      <c r="D29" s="11">
        <f t="shared" si="2"/>
        <v>0.044444444444444446</v>
      </c>
      <c r="E29" s="11">
        <f t="shared" si="2"/>
        <v>0.042105263157894736</v>
      </c>
      <c r="F29" s="11">
        <f t="shared" si="2"/>
        <v>0.04000000000000001</v>
      </c>
      <c r="G29" s="11">
        <f t="shared" si="2"/>
        <v>0.03636363636363637</v>
      </c>
      <c r="H29" s="11">
        <f t="shared" si="2"/>
        <v>0.034782608695652174</v>
      </c>
      <c r="I29" s="11">
        <f t="shared" si="2"/>
        <v>0.03333333333333333</v>
      </c>
      <c r="J29" s="11">
        <f t="shared" si="2"/>
        <v>0.03076923076923077</v>
      </c>
      <c r="K29" s="12">
        <f t="shared" si="2"/>
        <v>0.02857142857142857</v>
      </c>
      <c r="M29" s="2">
        <f t="shared" si="1"/>
        <v>0.8</v>
      </c>
    </row>
    <row r="30" spans="1:13" ht="15">
      <c r="A30" s="29">
        <v>28</v>
      </c>
      <c r="B30" s="30">
        <v>36</v>
      </c>
      <c r="C30" s="36">
        <f t="shared" si="2"/>
        <v>0.04861111111111111</v>
      </c>
      <c r="D30" s="36">
        <f t="shared" si="2"/>
        <v>0.043209876543209874</v>
      </c>
      <c r="E30" s="36">
        <f t="shared" si="2"/>
        <v>0.04093567251461988</v>
      </c>
      <c r="F30" s="36">
        <f t="shared" si="2"/>
        <v>0.03888888888888889</v>
      </c>
      <c r="G30" s="36">
        <f t="shared" si="2"/>
        <v>0.03535353535353535</v>
      </c>
      <c r="H30" s="36">
        <f t="shared" si="2"/>
        <v>0.033816425120772944</v>
      </c>
      <c r="I30" s="36">
        <f t="shared" si="2"/>
        <v>0.032407407407407406</v>
      </c>
      <c r="J30" s="36">
        <f t="shared" si="2"/>
        <v>0.029914529914529916</v>
      </c>
      <c r="K30" s="37">
        <f t="shared" si="2"/>
        <v>0.027777777777777776</v>
      </c>
      <c r="M30" s="2">
        <f t="shared" si="1"/>
        <v>0.7777777777777778</v>
      </c>
    </row>
    <row r="31" spans="1:13" ht="15">
      <c r="A31" s="7">
        <v>45</v>
      </c>
      <c r="B31" s="22">
        <v>60</v>
      </c>
      <c r="C31" s="11">
        <f t="shared" si="2"/>
        <v>0.046875</v>
      </c>
      <c r="D31" s="11">
        <f t="shared" si="2"/>
        <v>0.041666666666666664</v>
      </c>
      <c r="E31" s="11">
        <f t="shared" si="2"/>
        <v>0.039473684210526314</v>
      </c>
      <c r="F31" s="11">
        <f t="shared" si="2"/>
        <v>0.037500000000000006</v>
      </c>
      <c r="G31" s="11">
        <f t="shared" si="2"/>
        <v>0.03409090909090909</v>
      </c>
      <c r="H31" s="11">
        <f t="shared" si="2"/>
        <v>0.03260869565217391</v>
      </c>
      <c r="I31" s="11">
        <f t="shared" si="2"/>
        <v>0.03125</v>
      </c>
      <c r="J31" s="11">
        <f t="shared" si="2"/>
        <v>0.028846153846153848</v>
      </c>
      <c r="K31" s="12">
        <f t="shared" si="2"/>
        <v>0.026785714285714284</v>
      </c>
      <c r="M31" s="2">
        <f t="shared" si="1"/>
        <v>0.75</v>
      </c>
    </row>
    <row r="32" spans="1:13" ht="15">
      <c r="A32" s="29">
        <v>30</v>
      </c>
      <c r="B32" s="30">
        <v>42</v>
      </c>
      <c r="C32" s="36">
        <f t="shared" si="2"/>
        <v>0.044642857142857144</v>
      </c>
      <c r="D32" s="36">
        <f t="shared" si="2"/>
        <v>0.03968253968253968</v>
      </c>
      <c r="E32" s="36">
        <f t="shared" si="2"/>
        <v>0.03759398496240601</v>
      </c>
      <c r="F32" s="36">
        <f t="shared" si="2"/>
        <v>0.03571428571428572</v>
      </c>
      <c r="G32" s="36">
        <f t="shared" si="2"/>
        <v>0.03246753246753247</v>
      </c>
      <c r="H32" s="36">
        <f t="shared" si="2"/>
        <v>0.031055900621118012</v>
      </c>
      <c r="I32" s="36">
        <f t="shared" si="2"/>
        <v>0.02976190476190476</v>
      </c>
      <c r="J32" s="36">
        <f t="shared" si="2"/>
        <v>0.027472527472527476</v>
      </c>
      <c r="K32" s="37">
        <f t="shared" si="2"/>
        <v>0.025510204081632654</v>
      </c>
      <c r="M32" s="2">
        <f t="shared" si="1"/>
        <v>0.7142857142857143</v>
      </c>
    </row>
    <row r="33" spans="1:13" ht="15">
      <c r="A33" s="7">
        <v>42</v>
      </c>
      <c r="B33" s="22">
        <v>60</v>
      </c>
      <c r="C33" s="11">
        <f t="shared" si="2"/>
        <v>0.04375</v>
      </c>
      <c r="D33" s="11">
        <f t="shared" si="2"/>
        <v>0.03888888888888888</v>
      </c>
      <c r="E33" s="11">
        <f t="shared" si="2"/>
        <v>0.03684210526315789</v>
      </c>
      <c r="F33" s="11">
        <f t="shared" si="2"/>
        <v>0.034999999999999996</v>
      </c>
      <c r="G33" s="11">
        <f t="shared" si="2"/>
        <v>0.031818181818181815</v>
      </c>
      <c r="H33" s="11">
        <f t="shared" si="2"/>
        <v>0.03043478260869565</v>
      </c>
      <c r="I33" s="11">
        <f t="shared" si="2"/>
        <v>0.029166666666666664</v>
      </c>
      <c r="J33" s="11">
        <f t="shared" si="2"/>
        <v>0.026923076923076925</v>
      </c>
      <c r="K33" s="12">
        <f t="shared" si="2"/>
        <v>0.024999999999999998</v>
      </c>
      <c r="M33" s="2">
        <f t="shared" si="1"/>
        <v>0.7</v>
      </c>
    </row>
    <row r="34" spans="1:13" ht="15">
      <c r="A34" s="29">
        <v>30</v>
      </c>
      <c r="B34" s="30">
        <v>45</v>
      </c>
      <c r="C34" s="36">
        <f t="shared" si="2"/>
        <v>0.041666666666666664</v>
      </c>
      <c r="D34" s="36">
        <f t="shared" si="2"/>
        <v>0.037037037037037035</v>
      </c>
      <c r="E34" s="36">
        <f t="shared" si="2"/>
        <v>0.03508771929824561</v>
      </c>
      <c r="F34" s="36">
        <f t="shared" si="2"/>
        <v>0.03333333333333333</v>
      </c>
      <c r="G34" s="36">
        <f t="shared" si="2"/>
        <v>0.030303030303030304</v>
      </c>
      <c r="H34" s="36">
        <f t="shared" si="2"/>
        <v>0.02898550724637681</v>
      </c>
      <c r="I34" s="36">
        <f t="shared" si="2"/>
        <v>0.027777777777777776</v>
      </c>
      <c r="J34" s="36">
        <f t="shared" si="2"/>
        <v>0.02564102564102564</v>
      </c>
      <c r="K34" s="37">
        <f t="shared" si="2"/>
        <v>0.023809523809523808</v>
      </c>
      <c r="M34" s="2">
        <f t="shared" si="1"/>
        <v>0.6666666666666666</v>
      </c>
    </row>
    <row r="35" spans="1:13" ht="15">
      <c r="A35" s="7">
        <v>28</v>
      </c>
      <c r="B35" s="22">
        <v>42</v>
      </c>
      <c r="C35" s="11">
        <f t="shared" si="2"/>
        <v>0.041666666666666664</v>
      </c>
      <c r="D35" s="11">
        <f t="shared" si="2"/>
        <v>0.037037037037037035</v>
      </c>
      <c r="E35" s="11">
        <f t="shared" si="2"/>
        <v>0.03508771929824561</v>
      </c>
      <c r="F35" s="11">
        <f t="shared" si="2"/>
        <v>0.03333333333333333</v>
      </c>
      <c r="G35" s="11">
        <f t="shared" si="2"/>
        <v>0.030303030303030304</v>
      </c>
      <c r="H35" s="11">
        <f t="shared" si="2"/>
        <v>0.02898550724637681</v>
      </c>
      <c r="I35" s="11">
        <f t="shared" si="2"/>
        <v>0.027777777777777776</v>
      </c>
      <c r="J35" s="11">
        <f t="shared" si="2"/>
        <v>0.02564102564102564</v>
      </c>
      <c r="K35" s="12">
        <f t="shared" si="2"/>
        <v>0.023809523809523808</v>
      </c>
      <c r="M35" s="2">
        <f t="shared" si="1"/>
        <v>0.6666666666666666</v>
      </c>
    </row>
    <row r="36" spans="1:13" ht="15">
      <c r="A36" s="29">
        <v>28</v>
      </c>
      <c r="B36" s="30">
        <v>45</v>
      </c>
      <c r="C36" s="36">
        <f t="shared" si="2"/>
        <v>0.03888888888888889</v>
      </c>
      <c r="D36" s="36">
        <f t="shared" si="2"/>
        <v>0.0345679012345679</v>
      </c>
      <c r="E36" s="36">
        <f t="shared" si="2"/>
        <v>0.0327485380116959</v>
      </c>
      <c r="F36" s="36">
        <f t="shared" si="2"/>
        <v>0.031111111111111114</v>
      </c>
      <c r="G36" s="36">
        <f t="shared" si="2"/>
        <v>0.028282828282828285</v>
      </c>
      <c r="H36" s="36">
        <f t="shared" si="2"/>
        <v>0.027053140096618356</v>
      </c>
      <c r="I36" s="36">
        <f t="shared" si="2"/>
        <v>0.025925925925925925</v>
      </c>
      <c r="J36" s="36">
        <f t="shared" si="2"/>
        <v>0.023931623931623933</v>
      </c>
      <c r="K36" s="37">
        <f t="shared" si="2"/>
        <v>0.022222222222222223</v>
      </c>
      <c r="M36" s="2">
        <f t="shared" si="1"/>
        <v>0.6222222222222222</v>
      </c>
    </row>
    <row r="37" spans="1:13" ht="15">
      <c r="A37" s="19">
        <v>36</v>
      </c>
      <c r="B37" s="22">
        <v>60</v>
      </c>
      <c r="C37" s="11">
        <f t="shared" si="2"/>
        <v>0.0375</v>
      </c>
      <c r="D37" s="11">
        <f t="shared" si="2"/>
        <v>0.03333333333333333</v>
      </c>
      <c r="E37" s="11">
        <f t="shared" si="2"/>
        <v>0.03157894736842105</v>
      </c>
      <c r="F37" s="11">
        <f t="shared" si="2"/>
        <v>0.03</v>
      </c>
      <c r="G37" s="11">
        <f t="shared" si="2"/>
        <v>0.02727272727272727</v>
      </c>
      <c r="H37" s="11">
        <f t="shared" si="2"/>
        <v>0.02608695652173913</v>
      </c>
      <c r="I37" s="11">
        <f t="shared" si="2"/>
        <v>0.024999999999999998</v>
      </c>
      <c r="J37" s="11">
        <f t="shared" si="2"/>
        <v>0.023076923076923078</v>
      </c>
      <c r="K37" s="12">
        <f t="shared" si="2"/>
        <v>0.021428571428571425</v>
      </c>
      <c r="M37" s="2">
        <f t="shared" si="1"/>
        <v>0.6</v>
      </c>
    </row>
    <row r="38" spans="1:13" ht="15">
      <c r="A38" s="29">
        <v>30</v>
      </c>
      <c r="B38" s="30">
        <v>60</v>
      </c>
      <c r="C38" s="36">
        <f t="shared" si="2"/>
        <v>0.03125</v>
      </c>
      <c r="D38" s="36">
        <f t="shared" si="2"/>
        <v>0.027777777777777776</v>
      </c>
      <c r="E38" s="36">
        <f t="shared" si="2"/>
        <v>0.02631578947368421</v>
      </c>
      <c r="F38" s="36">
        <f t="shared" si="2"/>
        <v>0.025</v>
      </c>
      <c r="G38" s="36">
        <f t="shared" si="2"/>
        <v>0.022727272727272728</v>
      </c>
      <c r="H38" s="36">
        <f t="shared" si="2"/>
        <v>0.021739130434782608</v>
      </c>
      <c r="I38" s="36">
        <f t="shared" si="2"/>
        <v>0.020833333333333332</v>
      </c>
      <c r="J38" s="36">
        <f t="shared" si="2"/>
        <v>0.019230769230769232</v>
      </c>
      <c r="K38" s="37">
        <f t="shared" si="2"/>
        <v>0.017857142857142856</v>
      </c>
      <c r="M38" s="2">
        <f t="shared" si="1"/>
        <v>0.5</v>
      </c>
    </row>
    <row r="39" spans="1:13" ht="15.75" thickBot="1">
      <c r="A39" s="8">
        <v>28</v>
      </c>
      <c r="B39" s="23">
        <v>60</v>
      </c>
      <c r="C39" s="13">
        <f t="shared" si="2"/>
        <v>0.029166666666666667</v>
      </c>
      <c r="D39" s="13">
        <f t="shared" si="2"/>
        <v>0.025925925925925925</v>
      </c>
      <c r="E39" s="13">
        <f t="shared" si="2"/>
        <v>0.02456140350877193</v>
      </c>
      <c r="F39" s="13">
        <f t="shared" si="2"/>
        <v>0.023333333333333334</v>
      </c>
      <c r="G39" s="13">
        <f t="shared" si="2"/>
        <v>0.021212121212121213</v>
      </c>
      <c r="H39" s="13">
        <f t="shared" si="2"/>
        <v>0.020289855072463767</v>
      </c>
      <c r="I39" s="13">
        <f t="shared" si="2"/>
        <v>0.019444444444444445</v>
      </c>
      <c r="J39" s="13">
        <f t="shared" si="2"/>
        <v>0.01794871794871795</v>
      </c>
      <c r="K39" s="14">
        <f t="shared" si="2"/>
        <v>0.016666666666666666</v>
      </c>
      <c r="M39" s="2">
        <f t="shared" si="1"/>
        <v>0.4666666666666667</v>
      </c>
    </row>
    <row r="41" spans="1:11" ht="15">
      <c r="A41" t="s">
        <v>7</v>
      </c>
      <c r="C41" s="2">
        <v>1</v>
      </c>
      <c r="D41" s="2">
        <f>8/9</f>
        <v>0.8888888888888888</v>
      </c>
      <c r="E41" s="2">
        <f>16/19</f>
        <v>0.8421052631578947</v>
      </c>
      <c r="F41" s="2">
        <f>4/5</f>
        <v>0.8</v>
      </c>
      <c r="G41" s="2">
        <f>8/11</f>
        <v>0.7272727272727273</v>
      </c>
      <c r="H41" s="2">
        <f>16/23</f>
        <v>0.6956521739130435</v>
      </c>
      <c r="I41" s="2">
        <f>2/3</f>
        <v>0.6666666666666666</v>
      </c>
      <c r="J41" s="2">
        <f>8/13</f>
        <v>0.6153846153846154</v>
      </c>
      <c r="K41" s="2">
        <f>4/7</f>
        <v>0.5714285714285714</v>
      </c>
    </row>
  </sheetData>
  <sheetProtection sheet="1" objects="1" scenarios="1"/>
  <mergeCells count="1">
    <mergeCell ref="A6:K6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Q15" sqref="Q15"/>
    </sheetView>
  </sheetViews>
  <sheetFormatPr defaultColWidth="9.140625" defaultRowHeight="15"/>
  <cols>
    <col min="1" max="2" width="7.28125" style="0" customWidth="1"/>
    <col min="3" max="11" width="7.7109375" style="0" customWidth="1"/>
    <col min="12" max="12" width="2.7109375" style="0" customWidth="1"/>
  </cols>
  <sheetData>
    <row r="1" ht="21">
      <c r="A1" s="1" t="s">
        <v>14</v>
      </c>
    </row>
    <row r="2" spans="1:4" ht="15">
      <c r="A2" t="s">
        <v>4</v>
      </c>
      <c r="D2">
        <v>0.0625</v>
      </c>
    </row>
    <row r="4" spans="1:8" ht="15">
      <c r="A4" s="68" t="s">
        <v>0</v>
      </c>
      <c r="B4" s="68"/>
      <c r="C4" s="68"/>
      <c r="D4" s="69" t="s">
        <v>6</v>
      </c>
      <c r="E4" s="9" t="s">
        <v>5</v>
      </c>
      <c r="F4">
        <f>IF(D4="y",120/127,1)</f>
        <v>1</v>
      </c>
      <c r="H4" t="s">
        <v>12</v>
      </c>
    </row>
    <row r="5" ht="15.75" thickBot="1"/>
    <row r="6" spans="1:13" ht="19.5" thickBot="1">
      <c r="A6" s="70" t="s">
        <v>10</v>
      </c>
      <c r="B6" s="71"/>
      <c r="C6" s="71"/>
      <c r="D6" s="71"/>
      <c r="E6" s="71"/>
      <c r="F6" s="71"/>
      <c r="G6" s="71"/>
      <c r="H6" s="71"/>
      <c r="I6" s="71"/>
      <c r="J6" s="71"/>
      <c r="K6" s="72"/>
      <c r="L6" s="35"/>
      <c r="M6" s="35"/>
    </row>
    <row r="7" spans="1:13" ht="15">
      <c r="A7" s="24"/>
      <c r="B7" s="25" t="s">
        <v>8</v>
      </c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7">
        <v>9</v>
      </c>
      <c r="M7" t="s">
        <v>3</v>
      </c>
    </row>
    <row r="8" spans="1:11" ht="15">
      <c r="A8" s="6" t="s">
        <v>1</v>
      </c>
      <c r="B8" s="21" t="s">
        <v>2</v>
      </c>
      <c r="C8" s="3"/>
      <c r="D8" s="3"/>
      <c r="E8" s="3"/>
      <c r="F8" s="3"/>
      <c r="G8" s="3"/>
      <c r="H8" s="3"/>
      <c r="I8" s="3"/>
      <c r="J8" s="3"/>
      <c r="K8" s="5"/>
    </row>
    <row r="9" spans="1:13" ht="15">
      <c r="A9" s="7">
        <v>60</v>
      </c>
      <c r="B9" s="4">
        <v>28</v>
      </c>
      <c r="C9" s="40">
        <f>1/($M9*$F$4*C$41*$D$2)</f>
        <v>7.466666666666667</v>
      </c>
      <c r="D9" s="40">
        <f aca="true" t="shared" si="0" ref="D9:K24">1/($M9*$F$4*D$41*$D$2)</f>
        <v>8.4</v>
      </c>
      <c r="E9" s="40">
        <f t="shared" si="0"/>
        <v>8.866666666666667</v>
      </c>
      <c r="F9" s="40">
        <f t="shared" si="0"/>
        <v>9.333333333333332</v>
      </c>
      <c r="G9" s="40">
        <f t="shared" si="0"/>
        <v>10.266666666666666</v>
      </c>
      <c r="H9" s="40">
        <f t="shared" si="0"/>
        <v>10.733333333333334</v>
      </c>
      <c r="I9" s="40">
        <f t="shared" si="0"/>
        <v>11.200000000000001</v>
      </c>
      <c r="J9" s="40">
        <f t="shared" si="0"/>
        <v>12.133333333333333</v>
      </c>
      <c r="K9" s="41">
        <f t="shared" si="0"/>
        <v>13.066666666666668</v>
      </c>
      <c r="M9" s="2">
        <f aca="true" t="shared" si="1" ref="M9:M39">A9/B9</f>
        <v>2.142857142857143</v>
      </c>
    </row>
    <row r="10" spans="1:13" ht="15">
      <c r="A10" s="29">
        <v>60</v>
      </c>
      <c r="B10" s="30">
        <v>30</v>
      </c>
      <c r="C10" s="46">
        <f aca="true" t="shared" si="2" ref="C10:K39">1/($M10*$F$4*C$41*$D$2)</f>
        <v>8</v>
      </c>
      <c r="D10" s="46">
        <f t="shared" si="0"/>
        <v>9</v>
      </c>
      <c r="E10" s="46">
        <f t="shared" si="0"/>
        <v>9.5</v>
      </c>
      <c r="F10" s="48">
        <f t="shared" si="0"/>
        <v>10</v>
      </c>
      <c r="G10" s="46">
        <f t="shared" si="0"/>
        <v>11</v>
      </c>
      <c r="H10" s="46">
        <f t="shared" si="0"/>
        <v>11.5</v>
      </c>
      <c r="I10" s="46">
        <f t="shared" si="0"/>
        <v>12</v>
      </c>
      <c r="J10" s="46">
        <f t="shared" si="0"/>
        <v>13</v>
      </c>
      <c r="K10" s="52">
        <f t="shared" si="0"/>
        <v>14</v>
      </c>
      <c r="M10" s="2">
        <f t="shared" si="1"/>
        <v>2</v>
      </c>
    </row>
    <row r="11" spans="1:13" ht="15">
      <c r="A11" s="7">
        <v>60</v>
      </c>
      <c r="B11" s="4">
        <v>36</v>
      </c>
      <c r="C11" s="40">
        <f t="shared" si="2"/>
        <v>9.6</v>
      </c>
      <c r="D11" s="40">
        <f t="shared" si="0"/>
        <v>10.8</v>
      </c>
      <c r="E11" s="40">
        <f t="shared" si="0"/>
        <v>11.4</v>
      </c>
      <c r="F11" s="49">
        <f t="shared" si="0"/>
        <v>11.999999999999998</v>
      </c>
      <c r="G11" s="40">
        <f t="shared" si="0"/>
        <v>13.2</v>
      </c>
      <c r="H11" s="40">
        <f t="shared" si="0"/>
        <v>13.799999999999999</v>
      </c>
      <c r="I11" s="40">
        <f t="shared" si="0"/>
        <v>14.399999999999999</v>
      </c>
      <c r="J11" s="40">
        <f t="shared" si="0"/>
        <v>15.599999999999998</v>
      </c>
      <c r="K11" s="41">
        <f t="shared" si="0"/>
        <v>16.8</v>
      </c>
      <c r="M11" s="2">
        <f t="shared" si="1"/>
        <v>1.6666666666666667</v>
      </c>
    </row>
    <row r="12" spans="1:13" ht="15">
      <c r="A12" s="29">
        <v>45</v>
      </c>
      <c r="B12" s="30">
        <v>28</v>
      </c>
      <c r="C12" s="42">
        <f t="shared" si="2"/>
        <v>9.955555555555556</v>
      </c>
      <c r="D12" s="42">
        <f t="shared" si="0"/>
        <v>11.2</v>
      </c>
      <c r="E12" s="42">
        <f t="shared" si="0"/>
        <v>11.822222222222223</v>
      </c>
      <c r="F12" s="42">
        <f t="shared" si="0"/>
        <v>12.444444444444443</v>
      </c>
      <c r="G12" s="42">
        <f t="shared" si="0"/>
        <v>13.688888888888886</v>
      </c>
      <c r="H12" s="42">
        <f t="shared" si="0"/>
        <v>14.31111111111111</v>
      </c>
      <c r="I12" s="42">
        <f t="shared" si="0"/>
        <v>14.933333333333334</v>
      </c>
      <c r="J12" s="42">
        <f t="shared" si="0"/>
        <v>16.177777777777777</v>
      </c>
      <c r="K12" s="43">
        <f t="shared" si="0"/>
        <v>17.42222222222222</v>
      </c>
      <c r="M12" s="2">
        <f t="shared" si="1"/>
        <v>1.6071428571428572</v>
      </c>
    </row>
    <row r="13" spans="1:13" ht="15">
      <c r="A13" s="7">
        <v>45</v>
      </c>
      <c r="B13" s="4">
        <v>30</v>
      </c>
      <c r="C13" s="40">
        <f t="shared" si="2"/>
        <v>10.666666666666666</v>
      </c>
      <c r="D13" s="49">
        <f t="shared" si="0"/>
        <v>12</v>
      </c>
      <c r="E13" s="40">
        <f t="shared" si="0"/>
        <v>12.666666666666668</v>
      </c>
      <c r="F13" s="40">
        <f t="shared" si="0"/>
        <v>13.333333333333332</v>
      </c>
      <c r="G13" s="40">
        <f t="shared" si="0"/>
        <v>14.666666666666668</v>
      </c>
      <c r="H13" s="40">
        <f t="shared" si="0"/>
        <v>15.333333333333334</v>
      </c>
      <c r="I13" s="49">
        <f t="shared" si="0"/>
        <v>16</v>
      </c>
      <c r="J13" s="40">
        <f t="shared" si="0"/>
        <v>17.333333333333332</v>
      </c>
      <c r="K13" s="41">
        <f t="shared" si="0"/>
        <v>18.666666666666668</v>
      </c>
      <c r="M13" s="2">
        <f t="shared" si="1"/>
        <v>1.5</v>
      </c>
    </row>
    <row r="14" spans="1:13" ht="15">
      <c r="A14" s="29">
        <v>42</v>
      </c>
      <c r="B14" s="30">
        <v>28</v>
      </c>
      <c r="C14" s="42">
        <f t="shared" si="2"/>
        <v>10.666666666666666</v>
      </c>
      <c r="D14" s="46">
        <f t="shared" si="0"/>
        <v>12</v>
      </c>
      <c r="E14" s="42">
        <f t="shared" si="0"/>
        <v>12.666666666666668</v>
      </c>
      <c r="F14" s="42">
        <f t="shared" si="0"/>
        <v>13.333333333333332</v>
      </c>
      <c r="G14" s="42">
        <f t="shared" si="0"/>
        <v>14.666666666666668</v>
      </c>
      <c r="H14" s="42">
        <f t="shared" si="0"/>
        <v>15.333333333333334</v>
      </c>
      <c r="I14" s="46">
        <f t="shared" si="0"/>
        <v>16</v>
      </c>
      <c r="J14" s="42">
        <f t="shared" si="0"/>
        <v>17.333333333333332</v>
      </c>
      <c r="K14" s="43">
        <f t="shared" si="0"/>
        <v>18.666666666666668</v>
      </c>
      <c r="M14" s="2">
        <f t="shared" si="1"/>
        <v>1.5</v>
      </c>
    </row>
    <row r="15" spans="1:13" ht="15">
      <c r="A15" s="7">
        <v>60</v>
      </c>
      <c r="B15" s="4">
        <v>42</v>
      </c>
      <c r="C15" s="40">
        <f t="shared" si="2"/>
        <v>11.2</v>
      </c>
      <c r="D15" s="40">
        <f t="shared" si="0"/>
        <v>12.600000000000001</v>
      </c>
      <c r="E15" s="40">
        <f t="shared" si="0"/>
        <v>13.3</v>
      </c>
      <c r="F15" s="49">
        <f t="shared" si="0"/>
        <v>13.999999999999998</v>
      </c>
      <c r="G15" s="40">
        <f t="shared" si="0"/>
        <v>15.399999999999999</v>
      </c>
      <c r="H15" s="40">
        <f t="shared" si="0"/>
        <v>16.1</v>
      </c>
      <c r="I15" s="40">
        <f t="shared" si="0"/>
        <v>16.8</v>
      </c>
      <c r="J15" s="40">
        <f t="shared" si="0"/>
        <v>18.2</v>
      </c>
      <c r="K15" s="41">
        <f t="shared" si="0"/>
        <v>19.599999999999998</v>
      </c>
      <c r="M15" s="2">
        <f t="shared" si="1"/>
        <v>1.4285714285714286</v>
      </c>
    </row>
    <row r="16" spans="1:13" ht="15">
      <c r="A16" s="29">
        <v>42</v>
      </c>
      <c r="B16" s="30">
        <v>30</v>
      </c>
      <c r="C16" s="42">
        <f t="shared" si="2"/>
        <v>11.428571428571429</v>
      </c>
      <c r="D16" s="42">
        <f t="shared" si="0"/>
        <v>12.85714285714286</v>
      </c>
      <c r="E16" s="42">
        <f t="shared" si="0"/>
        <v>13.571428571428573</v>
      </c>
      <c r="F16" s="42">
        <f t="shared" si="0"/>
        <v>14.285714285714286</v>
      </c>
      <c r="G16" s="42">
        <f t="shared" si="0"/>
        <v>15.714285714285715</v>
      </c>
      <c r="H16" s="42">
        <f t="shared" si="0"/>
        <v>16.42857142857143</v>
      </c>
      <c r="I16" s="42">
        <f t="shared" si="0"/>
        <v>17.142857142857146</v>
      </c>
      <c r="J16" s="42">
        <f t="shared" si="0"/>
        <v>18.57142857142857</v>
      </c>
      <c r="K16" s="52">
        <f t="shared" si="0"/>
        <v>20</v>
      </c>
      <c r="M16" s="2">
        <f t="shared" si="1"/>
        <v>1.4</v>
      </c>
    </row>
    <row r="17" spans="1:13" ht="15">
      <c r="A17" s="7">
        <v>60</v>
      </c>
      <c r="B17" s="3">
        <v>45</v>
      </c>
      <c r="C17" s="49">
        <f t="shared" si="2"/>
        <v>12</v>
      </c>
      <c r="D17" s="49">
        <f t="shared" si="0"/>
        <v>13.5</v>
      </c>
      <c r="E17" s="49">
        <f t="shared" si="0"/>
        <v>14.25</v>
      </c>
      <c r="F17" s="50">
        <f t="shared" si="0"/>
        <v>15</v>
      </c>
      <c r="G17" s="49">
        <f t="shared" si="0"/>
        <v>16.5</v>
      </c>
      <c r="H17" s="49">
        <f t="shared" si="0"/>
        <v>17.250000000000004</v>
      </c>
      <c r="I17" s="49">
        <f t="shared" si="0"/>
        <v>18</v>
      </c>
      <c r="J17" s="49">
        <f t="shared" si="0"/>
        <v>19.5</v>
      </c>
      <c r="K17" s="53">
        <f t="shared" si="0"/>
        <v>21</v>
      </c>
      <c r="M17" s="2">
        <f t="shared" si="1"/>
        <v>1.3333333333333333</v>
      </c>
    </row>
    <row r="18" spans="1:13" ht="15">
      <c r="A18" s="29">
        <v>36</v>
      </c>
      <c r="B18" s="30">
        <v>28</v>
      </c>
      <c r="C18" s="42">
        <f t="shared" si="2"/>
        <v>12.444444444444443</v>
      </c>
      <c r="D18" s="51">
        <f t="shared" si="0"/>
        <v>14</v>
      </c>
      <c r="E18" s="42">
        <f t="shared" si="0"/>
        <v>14.777777777777779</v>
      </c>
      <c r="F18" s="42">
        <f t="shared" si="0"/>
        <v>15.555555555555554</v>
      </c>
      <c r="G18" s="42">
        <f t="shared" si="0"/>
        <v>17.11111111111111</v>
      </c>
      <c r="H18" s="42">
        <f t="shared" si="0"/>
        <v>17.88888888888889</v>
      </c>
      <c r="I18" s="42">
        <f t="shared" si="0"/>
        <v>18.666666666666664</v>
      </c>
      <c r="J18" s="42">
        <f t="shared" si="0"/>
        <v>20.22222222222222</v>
      </c>
      <c r="K18" s="43">
        <f t="shared" si="0"/>
        <v>21.777777777777775</v>
      </c>
      <c r="M18" s="2">
        <f t="shared" si="1"/>
        <v>1.2857142857142858</v>
      </c>
    </row>
    <row r="19" spans="1:13" ht="15">
      <c r="A19" s="7">
        <v>45</v>
      </c>
      <c r="B19" s="4">
        <v>36</v>
      </c>
      <c r="C19" s="40">
        <f t="shared" si="2"/>
        <v>12.8</v>
      </c>
      <c r="D19" s="40">
        <f t="shared" si="0"/>
        <v>14.399999999999999</v>
      </c>
      <c r="E19" s="40">
        <f t="shared" si="0"/>
        <v>15.200000000000001</v>
      </c>
      <c r="F19" s="49">
        <f t="shared" si="0"/>
        <v>16</v>
      </c>
      <c r="G19" s="40">
        <f t="shared" si="0"/>
        <v>17.599999999999998</v>
      </c>
      <c r="H19" s="40">
        <f t="shared" si="0"/>
        <v>18.400000000000002</v>
      </c>
      <c r="I19" s="40">
        <f t="shared" si="0"/>
        <v>19.200000000000003</v>
      </c>
      <c r="J19" s="40">
        <f t="shared" si="0"/>
        <v>20.799999999999997</v>
      </c>
      <c r="K19" s="41">
        <f t="shared" si="0"/>
        <v>22.400000000000002</v>
      </c>
      <c r="M19" s="2">
        <f t="shared" si="1"/>
        <v>1.25</v>
      </c>
    </row>
    <row r="20" spans="1:13" ht="15">
      <c r="A20" s="29">
        <v>36</v>
      </c>
      <c r="B20" s="30">
        <v>30</v>
      </c>
      <c r="C20" s="42">
        <f t="shared" si="2"/>
        <v>13.333333333333334</v>
      </c>
      <c r="D20" s="46">
        <f t="shared" si="0"/>
        <v>15</v>
      </c>
      <c r="E20" s="42">
        <f t="shared" si="0"/>
        <v>15.833333333333336</v>
      </c>
      <c r="F20" s="42">
        <f t="shared" si="0"/>
        <v>16.666666666666668</v>
      </c>
      <c r="G20" s="42">
        <f t="shared" si="0"/>
        <v>18.333333333333336</v>
      </c>
      <c r="H20" s="42">
        <f t="shared" si="0"/>
        <v>19.166666666666668</v>
      </c>
      <c r="I20" s="46">
        <f t="shared" si="0"/>
        <v>20</v>
      </c>
      <c r="J20" s="42">
        <f t="shared" si="0"/>
        <v>21.666666666666664</v>
      </c>
      <c r="K20" s="43">
        <f t="shared" si="0"/>
        <v>23.333333333333336</v>
      </c>
      <c r="M20" s="2">
        <f t="shared" si="1"/>
        <v>1.2</v>
      </c>
    </row>
    <row r="21" spans="1:13" ht="15">
      <c r="A21" s="33">
        <v>42</v>
      </c>
      <c r="B21" s="34">
        <v>36</v>
      </c>
      <c r="C21" s="44">
        <f t="shared" si="2"/>
        <v>13.714285714285714</v>
      </c>
      <c r="D21" s="44">
        <f t="shared" si="0"/>
        <v>15.428571428571429</v>
      </c>
      <c r="E21" s="44">
        <f t="shared" si="0"/>
        <v>16.285714285714285</v>
      </c>
      <c r="F21" s="44">
        <f t="shared" si="0"/>
        <v>17.14285714285714</v>
      </c>
      <c r="G21" s="44">
        <f t="shared" si="0"/>
        <v>18.857142857142858</v>
      </c>
      <c r="H21" s="44">
        <f t="shared" si="0"/>
        <v>19.71428571428571</v>
      </c>
      <c r="I21" s="44">
        <f t="shared" si="0"/>
        <v>20.57142857142857</v>
      </c>
      <c r="J21" s="44">
        <f t="shared" si="0"/>
        <v>22.28571428571428</v>
      </c>
      <c r="K21" s="54">
        <f t="shared" si="0"/>
        <v>24</v>
      </c>
      <c r="M21" s="2">
        <f t="shared" si="1"/>
        <v>1.1666666666666667</v>
      </c>
    </row>
    <row r="22" spans="1:13" ht="15">
      <c r="A22" s="29">
        <v>45</v>
      </c>
      <c r="B22" s="30">
        <v>42</v>
      </c>
      <c r="C22" s="42">
        <f t="shared" si="2"/>
        <v>14.933333333333334</v>
      </c>
      <c r="D22" s="42">
        <f t="shared" si="0"/>
        <v>16.8</v>
      </c>
      <c r="E22" s="42">
        <f t="shared" si="0"/>
        <v>17.733333333333334</v>
      </c>
      <c r="F22" s="42">
        <f t="shared" si="0"/>
        <v>18.666666666666664</v>
      </c>
      <c r="G22" s="42">
        <f t="shared" si="0"/>
        <v>20.53333333333333</v>
      </c>
      <c r="H22" s="42">
        <f t="shared" si="0"/>
        <v>21.46666666666667</v>
      </c>
      <c r="I22" s="42">
        <f t="shared" si="0"/>
        <v>22.400000000000002</v>
      </c>
      <c r="J22" s="42">
        <f t="shared" si="0"/>
        <v>24.266666666666666</v>
      </c>
      <c r="K22" s="43">
        <f t="shared" si="0"/>
        <v>26.133333333333336</v>
      </c>
      <c r="M22" s="2">
        <f t="shared" si="1"/>
        <v>1.0714285714285714</v>
      </c>
    </row>
    <row r="23" spans="1:13" ht="15">
      <c r="A23" s="7">
        <v>30</v>
      </c>
      <c r="B23" s="4">
        <v>28</v>
      </c>
      <c r="C23" s="40">
        <f t="shared" si="2"/>
        <v>14.933333333333334</v>
      </c>
      <c r="D23" s="44">
        <f t="shared" si="0"/>
        <v>16.8</v>
      </c>
      <c r="E23" s="40">
        <f t="shared" si="0"/>
        <v>17.733333333333334</v>
      </c>
      <c r="F23" s="40">
        <f t="shared" si="0"/>
        <v>18.666666666666664</v>
      </c>
      <c r="G23" s="40">
        <f t="shared" si="0"/>
        <v>20.53333333333333</v>
      </c>
      <c r="H23" s="40">
        <f t="shared" si="0"/>
        <v>21.46666666666667</v>
      </c>
      <c r="I23" s="40">
        <f t="shared" si="0"/>
        <v>22.400000000000002</v>
      </c>
      <c r="J23" s="40">
        <f t="shared" si="0"/>
        <v>24.266666666666666</v>
      </c>
      <c r="K23" s="41">
        <f t="shared" si="0"/>
        <v>26.133333333333336</v>
      </c>
      <c r="M23" s="2">
        <f t="shared" si="1"/>
        <v>1.0714285714285714</v>
      </c>
    </row>
    <row r="24" spans="1:13" ht="15">
      <c r="A24" s="29">
        <v>30</v>
      </c>
      <c r="B24" s="47">
        <v>30</v>
      </c>
      <c r="C24" s="46">
        <f t="shared" si="2"/>
        <v>16</v>
      </c>
      <c r="D24" s="46">
        <f t="shared" si="0"/>
        <v>18</v>
      </c>
      <c r="E24" s="46">
        <f t="shared" si="0"/>
        <v>19</v>
      </c>
      <c r="F24" s="46">
        <f t="shared" si="0"/>
        <v>20</v>
      </c>
      <c r="G24" s="46">
        <f t="shared" si="0"/>
        <v>22</v>
      </c>
      <c r="H24" s="46">
        <f t="shared" si="0"/>
        <v>23</v>
      </c>
      <c r="I24" s="46">
        <f t="shared" si="0"/>
        <v>24</v>
      </c>
      <c r="J24" s="46">
        <f t="shared" si="0"/>
        <v>26</v>
      </c>
      <c r="K24" s="55">
        <f t="shared" si="0"/>
        <v>28</v>
      </c>
      <c r="M24" s="2">
        <f t="shared" si="1"/>
        <v>1</v>
      </c>
    </row>
    <row r="25" spans="1:13" ht="15">
      <c r="A25" s="7">
        <v>42</v>
      </c>
      <c r="B25" s="22">
        <v>45</v>
      </c>
      <c r="C25" s="40">
        <f t="shared" si="2"/>
        <v>17.142857142857142</v>
      </c>
      <c r="D25" s="40">
        <f t="shared" si="2"/>
        <v>19.285714285714285</v>
      </c>
      <c r="E25" s="40">
        <f t="shared" si="2"/>
        <v>20.357142857142858</v>
      </c>
      <c r="F25" s="40">
        <f t="shared" si="2"/>
        <v>21.428571428571427</v>
      </c>
      <c r="G25" s="40">
        <f t="shared" si="2"/>
        <v>23.57142857142857</v>
      </c>
      <c r="H25" s="40">
        <f t="shared" si="2"/>
        <v>24.642857142857146</v>
      </c>
      <c r="I25" s="40">
        <f t="shared" si="2"/>
        <v>25.714285714285715</v>
      </c>
      <c r="J25" s="40">
        <f t="shared" si="2"/>
        <v>27.857142857142854</v>
      </c>
      <c r="K25" s="53">
        <f t="shared" si="2"/>
        <v>30</v>
      </c>
      <c r="M25" s="2">
        <f t="shared" si="1"/>
        <v>0.9333333333333333</v>
      </c>
    </row>
    <row r="26" spans="1:13" ht="15">
      <c r="A26" s="29">
        <v>28</v>
      </c>
      <c r="B26" s="30">
        <v>30</v>
      </c>
      <c r="C26" s="42">
        <f t="shared" si="2"/>
        <v>17.142857142857142</v>
      </c>
      <c r="D26" s="42">
        <f t="shared" si="2"/>
        <v>19.285714285714285</v>
      </c>
      <c r="E26" s="42">
        <f t="shared" si="2"/>
        <v>20.357142857142858</v>
      </c>
      <c r="F26" s="42">
        <f t="shared" si="2"/>
        <v>21.428571428571427</v>
      </c>
      <c r="G26" s="42">
        <f t="shared" si="2"/>
        <v>23.57142857142857</v>
      </c>
      <c r="H26" s="42">
        <f t="shared" si="2"/>
        <v>24.642857142857146</v>
      </c>
      <c r="I26" s="42">
        <f t="shared" si="2"/>
        <v>25.714285714285715</v>
      </c>
      <c r="J26" s="42">
        <f t="shared" si="2"/>
        <v>27.857142857142854</v>
      </c>
      <c r="K26" s="52">
        <f t="shared" si="2"/>
        <v>30</v>
      </c>
      <c r="M26" s="2">
        <f t="shared" si="1"/>
        <v>0.9333333333333333</v>
      </c>
    </row>
    <row r="27" spans="1:13" ht="15">
      <c r="A27" s="19">
        <v>36</v>
      </c>
      <c r="B27" s="22">
        <v>42</v>
      </c>
      <c r="C27" s="40">
        <f t="shared" si="2"/>
        <v>18.666666666666668</v>
      </c>
      <c r="D27" s="49">
        <f t="shared" si="2"/>
        <v>21</v>
      </c>
      <c r="E27" s="40">
        <f t="shared" si="2"/>
        <v>22.166666666666668</v>
      </c>
      <c r="F27" s="40">
        <f t="shared" si="2"/>
        <v>23.333333333333332</v>
      </c>
      <c r="G27" s="40">
        <f t="shared" si="2"/>
        <v>25.666666666666668</v>
      </c>
      <c r="H27" s="40">
        <f t="shared" si="2"/>
        <v>26.83333333333334</v>
      </c>
      <c r="I27" s="49">
        <f t="shared" si="2"/>
        <v>28</v>
      </c>
      <c r="J27" s="40">
        <f t="shared" si="2"/>
        <v>30.333333333333332</v>
      </c>
      <c r="K27" s="41">
        <f t="shared" si="2"/>
        <v>32.66666666666667</v>
      </c>
      <c r="M27" s="2">
        <f t="shared" si="1"/>
        <v>0.8571428571428571</v>
      </c>
    </row>
    <row r="28" spans="1:13" ht="15">
      <c r="A28" s="29">
        <v>30</v>
      </c>
      <c r="B28" s="30">
        <v>36</v>
      </c>
      <c r="C28" s="42">
        <f t="shared" si="2"/>
        <v>19.2</v>
      </c>
      <c r="D28" s="42">
        <f t="shared" si="2"/>
        <v>21.6</v>
      </c>
      <c r="E28" s="42">
        <f t="shared" si="2"/>
        <v>22.8</v>
      </c>
      <c r="F28" s="46">
        <f t="shared" si="2"/>
        <v>23.999999999999996</v>
      </c>
      <c r="G28" s="42">
        <f t="shared" si="2"/>
        <v>26.4</v>
      </c>
      <c r="H28" s="42">
        <f t="shared" si="2"/>
        <v>27.599999999999998</v>
      </c>
      <c r="I28" s="42">
        <f t="shared" si="2"/>
        <v>28.799999999999997</v>
      </c>
      <c r="J28" s="42">
        <f t="shared" si="2"/>
        <v>31.199999999999996</v>
      </c>
      <c r="K28" s="43">
        <f t="shared" si="2"/>
        <v>33.6</v>
      </c>
      <c r="M28" s="2">
        <f t="shared" si="1"/>
        <v>0.8333333333333334</v>
      </c>
    </row>
    <row r="29" spans="1:13" ht="15">
      <c r="A29" s="19">
        <v>36</v>
      </c>
      <c r="B29" s="10">
        <v>45</v>
      </c>
      <c r="C29" s="49">
        <f t="shared" si="2"/>
        <v>20</v>
      </c>
      <c r="D29" s="49">
        <f t="shared" si="2"/>
        <v>22.5</v>
      </c>
      <c r="E29" s="40">
        <f t="shared" si="2"/>
        <v>23.75</v>
      </c>
      <c r="F29" s="49">
        <f t="shared" si="2"/>
        <v>24.999999999999996</v>
      </c>
      <c r="G29" s="40">
        <f t="shared" si="2"/>
        <v>27.499999999999996</v>
      </c>
      <c r="H29" s="40">
        <f t="shared" si="2"/>
        <v>28.75</v>
      </c>
      <c r="I29" s="40">
        <f t="shared" si="2"/>
        <v>30</v>
      </c>
      <c r="J29" s="49">
        <f t="shared" si="2"/>
        <v>32.5</v>
      </c>
      <c r="K29" s="53">
        <f t="shared" si="2"/>
        <v>35</v>
      </c>
      <c r="M29" s="2">
        <f t="shared" si="1"/>
        <v>0.8</v>
      </c>
    </row>
    <row r="30" spans="1:13" ht="15">
      <c r="A30" s="29">
        <v>28</v>
      </c>
      <c r="B30" s="30">
        <v>36</v>
      </c>
      <c r="C30" s="42">
        <f t="shared" si="2"/>
        <v>20.57142857142857</v>
      </c>
      <c r="D30" s="42">
        <f t="shared" si="2"/>
        <v>23.142857142857146</v>
      </c>
      <c r="E30" s="42">
        <f t="shared" si="2"/>
        <v>24.42857142857143</v>
      </c>
      <c r="F30" s="42">
        <f t="shared" si="2"/>
        <v>25.714285714285715</v>
      </c>
      <c r="G30" s="42">
        <f t="shared" si="2"/>
        <v>28.28571428571429</v>
      </c>
      <c r="H30" s="42">
        <f t="shared" si="2"/>
        <v>29.571428571428573</v>
      </c>
      <c r="I30" s="42">
        <f t="shared" si="2"/>
        <v>30.857142857142858</v>
      </c>
      <c r="J30" s="42">
        <f t="shared" si="2"/>
        <v>33.42857142857143</v>
      </c>
      <c r="K30" s="43">
        <f t="shared" si="2"/>
        <v>36</v>
      </c>
      <c r="M30" s="2">
        <f t="shared" si="1"/>
        <v>0.7777777777777778</v>
      </c>
    </row>
    <row r="31" spans="1:13" ht="15">
      <c r="A31" s="7">
        <v>45</v>
      </c>
      <c r="B31" s="22">
        <v>60</v>
      </c>
      <c r="C31" s="40">
        <f t="shared" si="2"/>
        <v>21.333333333333332</v>
      </c>
      <c r="D31" s="49">
        <f t="shared" si="2"/>
        <v>24</v>
      </c>
      <c r="E31" s="40">
        <f t="shared" si="2"/>
        <v>25.333333333333336</v>
      </c>
      <c r="F31" s="40">
        <f t="shared" si="2"/>
        <v>26.666666666666664</v>
      </c>
      <c r="G31" s="40">
        <f t="shared" si="2"/>
        <v>29.333333333333336</v>
      </c>
      <c r="H31" s="40">
        <f t="shared" si="2"/>
        <v>30.666666666666668</v>
      </c>
      <c r="I31" s="49">
        <f t="shared" si="2"/>
        <v>32</v>
      </c>
      <c r="J31" s="40">
        <f t="shared" si="2"/>
        <v>34.666666666666664</v>
      </c>
      <c r="K31" s="41">
        <f t="shared" si="2"/>
        <v>37.333333333333336</v>
      </c>
      <c r="M31" s="2">
        <f t="shared" si="1"/>
        <v>0.75</v>
      </c>
    </row>
    <row r="32" spans="1:13" ht="15">
      <c r="A32" s="29">
        <v>30</v>
      </c>
      <c r="B32" s="30">
        <v>42</v>
      </c>
      <c r="C32" s="42">
        <f t="shared" si="2"/>
        <v>22.4</v>
      </c>
      <c r="D32" s="42">
        <f t="shared" si="2"/>
        <v>25.200000000000003</v>
      </c>
      <c r="E32" s="42">
        <f t="shared" si="2"/>
        <v>26.6</v>
      </c>
      <c r="F32" s="46">
        <f t="shared" si="2"/>
        <v>27.999999999999996</v>
      </c>
      <c r="G32" s="42">
        <f t="shared" si="2"/>
        <v>30.799999999999997</v>
      </c>
      <c r="H32" s="42">
        <f t="shared" si="2"/>
        <v>32.2</v>
      </c>
      <c r="I32" s="42">
        <f t="shared" si="2"/>
        <v>33.6</v>
      </c>
      <c r="J32" s="42">
        <f t="shared" si="2"/>
        <v>36.4</v>
      </c>
      <c r="K32" s="43">
        <f t="shared" si="2"/>
        <v>39.199999999999996</v>
      </c>
      <c r="M32" s="2">
        <f t="shared" si="1"/>
        <v>0.7142857142857143</v>
      </c>
    </row>
    <row r="33" spans="1:13" ht="15">
      <c r="A33" s="7">
        <v>42</v>
      </c>
      <c r="B33" s="22">
        <v>60</v>
      </c>
      <c r="C33" s="40">
        <f t="shared" si="2"/>
        <v>22.857142857142858</v>
      </c>
      <c r="D33" s="40">
        <f t="shared" si="2"/>
        <v>25.71428571428572</v>
      </c>
      <c r="E33" s="40">
        <f t="shared" si="2"/>
        <v>27.142857142857146</v>
      </c>
      <c r="F33" s="40">
        <f t="shared" si="2"/>
        <v>28.571428571428573</v>
      </c>
      <c r="G33" s="40">
        <f t="shared" si="2"/>
        <v>31.42857142857143</v>
      </c>
      <c r="H33" s="40">
        <f t="shared" si="2"/>
        <v>32.85714285714286</v>
      </c>
      <c r="I33" s="40">
        <f t="shared" si="2"/>
        <v>34.28571428571429</v>
      </c>
      <c r="J33" s="40">
        <f t="shared" si="2"/>
        <v>37.14285714285714</v>
      </c>
      <c r="K33" s="53">
        <f t="shared" si="2"/>
        <v>40</v>
      </c>
      <c r="M33" s="2">
        <f t="shared" si="1"/>
        <v>0.7</v>
      </c>
    </row>
    <row r="34" spans="1:13" ht="15">
      <c r="A34" s="29">
        <v>30</v>
      </c>
      <c r="B34" s="47">
        <v>45</v>
      </c>
      <c r="C34" s="46">
        <f t="shared" si="2"/>
        <v>24</v>
      </c>
      <c r="D34" s="46">
        <f t="shared" si="2"/>
        <v>27</v>
      </c>
      <c r="E34" s="46">
        <f t="shared" si="2"/>
        <v>28.5</v>
      </c>
      <c r="F34" s="46">
        <f t="shared" si="2"/>
        <v>30</v>
      </c>
      <c r="G34" s="46">
        <f t="shared" si="2"/>
        <v>33</v>
      </c>
      <c r="H34" s="46">
        <f t="shared" si="2"/>
        <v>34.50000000000001</v>
      </c>
      <c r="I34" s="46">
        <f t="shared" si="2"/>
        <v>36</v>
      </c>
      <c r="J34" s="46">
        <f t="shared" si="2"/>
        <v>39</v>
      </c>
      <c r="K34" s="52">
        <f t="shared" si="2"/>
        <v>42</v>
      </c>
      <c r="M34" s="2">
        <f t="shared" si="1"/>
        <v>0.6666666666666666</v>
      </c>
    </row>
    <row r="35" spans="1:13" ht="15">
      <c r="A35" s="7">
        <v>28</v>
      </c>
      <c r="B35" s="10">
        <v>42</v>
      </c>
      <c r="C35" s="49">
        <f t="shared" si="2"/>
        <v>24</v>
      </c>
      <c r="D35" s="49">
        <f t="shared" si="2"/>
        <v>27</v>
      </c>
      <c r="E35" s="49">
        <f t="shared" si="2"/>
        <v>28.5</v>
      </c>
      <c r="F35" s="49">
        <f t="shared" si="2"/>
        <v>30</v>
      </c>
      <c r="G35" s="49">
        <f t="shared" si="2"/>
        <v>33</v>
      </c>
      <c r="H35" s="49">
        <f t="shared" si="2"/>
        <v>34.50000000000001</v>
      </c>
      <c r="I35" s="49">
        <f t="shared" si="2"/>
        <v>36</v>
      </c>
      <c r="J35" s="49">
        <f t="shared" si="2"/>
        <v>39</v>
      </c>
      <c r="K35" s="53">
        <f t="shared" si="2"/>
        <v>42</v>
      </c>
      <c r="M35" s="2">
        <f t="shared" si="1"/>
        <v>0.6666666666666666</v>
      </c>
    </row>
    <row r="36" spans="1:13" ht="15">
      <c r="A36" s="29">
        <v>28</v>
      </c>
      <c r="B36" s="30">
        <v>45</v>
      </c>
      <c r="C36" s="42">
        <f t="shared" si="2"/>
        <v>25.714285714285715</v>
      </c>
      <c r="D36" s="42">
        <f t="shared" si="2"/>
        <v>28.92857142857143</v>
      </c>
      <c r="E36" s="42">
        <f t="shared" si="2"/>
        <v>30.53571428571429</v>
      </c>
      <c r="F36" s="42">
        <f t="shared" si="2"/>
        <v>32.14285714285714</v>
      </c>
      <c r="G36" s="42">
        <f t="shared" si="2"/>
        <v>35.357142857142854</v>
      </c>
      <c r="H36" s="42">
        <f t="shared" si="2"/>
        <v>36.964285714285715</v>
      </c>
      <c r="I36" s="42">
        <f t="shared" si="2"/>
        <v>38.57142857142857</v>
      </c>
      <c r="J36" s="42">
        <f t="shared" si="2"/>
        <v>41.785714285714285</v>
      </c>
      <c r="K36" s="43">
        <f t="shared" si="2"/>
        <v>45</v>
      </c>
      <c r="M36" s="2">
        <f t="shared" si="1"/>
        <v>0.6222222222222222</v>
      </c>
    </row>
    <row r="37" spans="1:13" ht="15">
      <c r="A37" s="19">
        <v>36</v>
      </c>
      <c r="B37" s="22">
        <v>60</v>
      </c>
      <c r="C37" s="40">
        <f t="shared" si="2"/>
        <v>26.666666666666668</v>
      </c>
      <c r="D37" s="49">
        <f t="shared" si="2"/>
        <v>30</v>
      </c>
      <c r="E37" s="40">
        <f t="shared" si="2"/>
        <v>31.66666666666667</v>
      </c>
      <c r="F37" s="40">
        <f t="shared" si="2"/>
        <v>33.333333333333336</v>
      </c>
      <c r="G37" s="40">
        <f t="shared" si="2"/>
        <v>36.66666666666667</v>
      </c>
      <c r="H37" s="40">
        <f t="shared" si="2"/>
        <v>38.333333333333336</v>
      </c>
      <c r="I37" s="49">
        <f t="shared" si="2"/>
        <v>40</v>
      </c>
      <c r="J37" s="40">
        <f t="shared" si="2"/>
        <v>43.33333333333333</v>
      </c>
      <c r="K37" s="41">
        <f t="shared" si="2"/>
        <v>46.66666666666667</v>
      </c>
      <c r="M37" s="2">
        <f t="shared" si="1"/>
        <v>0.6</v>
      </c>
    </row>
    <row r="38" spans="1:13" ht="15">
      <c r="A38" s="29">
        <v>30</v>
      </c>
      <c r="B38" s="47">
        <v>60</v>
      </c>
      <c r="C38" s="46">
        <f t="shared" si="2"/>
        <v>32</v>
      </c>
      <c r="D38" s="46">
        <f t="shared" si="2"/>
        <v>36</v>
      </c>
      <c r="E38" s="46">
        <f t="shared" si="2"/>
        <v>38</v>
      </c>
      <c r="F38" s="46">
        <f t="shared" si="2"/>
        <v>40</v>
      </c>
      <c r="G38" s="46">
        <f t="shared" si="2"/>
        <v>44</v>
      </c>
      <c r="H38" s="46">
        <f t="shared" si="2"/>
        <v>46</v>
      </c>
      <c r="I38" s="46">
        <f t="shared" si="2"/>
        <v>48</v>
      </c>
      <c r="J38" s="46">
        <f t="shared" si="2"/>
        <v>52</v>
      </c>
      <c r="K38" s="52">
        <f t="shared" si="2"/>
        <v>56</v>
      </c>
      <c r="M38" s="2">
        <f t="shared" si="1"/>
        <v>0.5</v>
      </c>
    </row>
    <row r="39" spans="1:13" ht="15.75" thickBot="1">
      <c r="A39" s="8">
        <v>28</v>
      </c>
      <c r="B39" s="23">
        <v>60</v>
      </c>
      <c r="C39" s="45">
        <f t="shared" si="2"/>
        <v>34.285714285714285</v>
      </c>
      <c r="D39" s="45">
        <f t="shared" si="2"/>
        <v>38.57142857142857</v>
      </c>
      <c r="E39" s="45">
        <f t="shared" si="2"/>
        <v>40.714285714285715</v>
      </c>
      <c r="F39" s="45">
        <f t="shared" si="2"/>
        <v>42.857142857142854</v>
      </c>
      <c r="G39" s="45">
        <f t="shared" si="2"/>
        <v>47.14285714285714</v>
      </c>
      <c r="H39" s="45">
        <f t="shared" si="2"/>
        <v>49.28571428571429</v>
      </c>
      <c r="I39" s="45">
        <f t="shared" si="2"/>
        <v>51.42857142857143</v>
      </c>
      <c r="J39" s="45">
        <f t="shared" si="2"/>
        <v>55.71428571428571</v>
      </c>
      <c r="K39" s="56">
        <f t="shared" si="2"/>
        <v>60</v>
      </c>
      <c r="M39" s="2">
        <f t="shared" si="1"/>
        <v>0.4666666666666667</v>
      </c>
    </row>
    <row r="41" spans="1:11" ht="15">
      <c r="A41" t="s">
        <v>7</v>
      </c>
      <c r="C41" s="2">
        <v>1</v>
      </c>
      <c r="D41" s="2">
        <f>8/9</f>
        <v>0.8888888888888888</v>
      </c>
      <c r="E41" s="2">
        <f>16/19</f>
        <v>0.8421052631578947</v>
      </c>
      <c r="F41" s="2">
        <f>4/5</f>
        <v>0.8</v>
      </c>
      <c r="G41" s="2">
        <f>8/11</f>
        <v>0.7272727272727273</v>
      </c>
      <c r="H41" s="2">
        <f>16/23</f>
        <v>0.6956521739130435</v>
      </c>
      <c r="I41" s="2">
        <f>2/3</f>
        <v>0.6666666666666666</v>
      </c>
      <c r="J41" s="2">
        <f>8/13</f>
        <v>0.6153846153846154</v>
      </c>
      <c r="K41" s="2">
        <f>4/7</f>
        <v>0.5714285714285714</v>
      </c>
    </row>
  </sheetData>
  <sheetProtection sheet="1" objects="1" scenarios="1"/>
  <mergeCells count="1">
    <mergeCell ref="A6:K6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cp:lastPrinted>2013-08-09T14:35:23Z</cp:lastPrinted>
  <dcterms:created xsi:type="dcterms:W3CDTF">2013-08-09T13:17:29Z</dcterms:created>
  <dcterms:modified xsi:type="dcterms:W3CDTF">2013-08-28T19:57:39Z</dcterms:modified>
  <cp:category/>
  <cp:version/>
  <cp:contentType/>
  <cp:contentStatus/>
</cp:coreProperties>
</file>